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fileSharing readOnlyRecommended="1"/>
  <workbookPr/>
  <mc:AlternateContent xmlns:mc="http://schemas.openxmlformats.org/markup-compatibility/2006">
    <mc:Choice Requires="x15">
      <x15ac:absPath xmlns:x15ac="http://schemas.microsoft.com/office/spreadsheetml/2010/11/ac" url="C:\Users\prueb\Downloads\SIAU\"/>
    </mc:Choice>
  </mc:AlternateContent>
  <xr:revisionPtr revIDLastSave="0" documentId="13_ncr:1_{B909845A-DDFC-457E-8DE0-D1503D4616AE}" xr6:coauthVersionLast="47" xr6:coauthVersionMax="47" xr10:uidLastSave="{00000000-0000-0000-0000-000000000000}"/>
  <workbookProtection workbookAlgorithmName="SHA-512" workbookHashValue="GNx/tMP+ovT/foSYaeeEFenbBeovTWidPyLIwcC9YE5J5GGDvGTHzFl17fXNVOldOrnrHSv5tI8ZyFA6ERmWmA==" workbookSaltValue="Esrfsrh36tYUZ0izYfsy4g==" workbookSpinCount="100000" lockStructure="1"/>
  <bookViews>
    <workbookView xWindow="-120" yWindow="-120" windowWidth="19440" windowHeight="14880" firstSheet="1" activeTab="3" xr2:uid="{00000000-000D-0000-FFFF-FFFF00000000}"/>
  </bookViews>
  <sheets>
    <sheet name="SATISF II TRIM 2025" sheetId="5" r:id="rId1"/>
    <sheet name="CONSOLIDADO SAT" sheetId="9" r:id="rId2"/>
    <sheet name="RECOMENDAC II TRIM 2025" sheetId="6" r:id="rId3"/>
    <sheet name="PREGUNTAS "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9" l="1"/>
  <c r="G13" i="9"/>
  <c r="F13" i="9"/>
  <c r="C13" i="9"/>
  <c r="B13" i="9"/>
  <c r="I12" i="9"/>
  <c r="D12" i="9"/>
  <c r="I11" i="9"/>
  <c r="D11" i="9"/>
  <c r="I10" i="9"/>
  <c r="D10" i="9"/>
  <c r="I9" i="9"/>
  <c r="D9" i="9"/>
  <c r="I8" i="9"/>
  <c r="D8" i="9"/>
  <c r="I7" i="9"/>
  <c r="D7" i="9"/>
  <c r="J22" i="5"/>
  <c r="E22" i="5"/>
  <c r="J23" i="6"/>
  <c r="E23" i="6"/>
  <c r="I23" i="6"/>
  <c r="H23" i="6"/>
  <c r="G23" i="6"/>
  <c r="F23" i="6"/>
  <c r="D23" i="6"/>
  <c r="C23" i="6"/>
  <c r="B23" i="6"/>
  <c r="E11" i="6"/>
  <c r="C11" i="6"/>
  <c r="D11" i="6" s="1"/>
  <c r="B11" i="6"/>
  <c r="J22" i="6"/>
  <c r="I22" i="6" s="1"/>
  <c r="E22" i="6"/>
  <c r="H22" i="6"/>
  <c r="D22" i="6"/>
  <c r="I21" i="5"/>
  <c r="K21" i="5" s="1"/>
  <c r="D21" i="5"/>
  <c r="G11" i="6"/>
  <c r="F11" i="6"/>
  <c r="H11" i="6" s="1"/>
  <c r="I21" i="6"/>
  <c r="E21" i="6"/>
  <c r="J21" i="6"/>
  <c r="J20" i="6"/>
  <c r="I20" i="6"/>
  <c r="E20" i="6"/>
  <c r="E20" i="5"/>
  <c r="J20" i="5"/>
  <c r="J19" i="5"/>
  <c r="K20" i="5"/>
  <c r="E19" i="5"/>
  <c r="H20" i="6"/>
  <c r="H21" i="6"/>
  <c r="D20" i="6"/>
  <c r="I19" i="5"/>
  <c r="D19" i="5"/>
  <c r="D21" i="6"/>
  <c r="I20" i="5"/>
  <c r="D20" i="5"/>
  <c r="J11" i="6"/>
  <c r="I9" i="6"/>
  <c r="I10" i="6"/>
  <c r="I8" i="6"/>
  <c r="E9" i="6"/>
  <c r="E10" i="6"/>
  <c r="E8" i="6"/>
  <c r="J9" i="6"/>
  <c r="J8" i="6"/>
  <c r="H9" i="6"/>
  <c r="H10" i="6"/>
  <c r="D9" i="6"/>
  <c r="D10" i="6"/>
  <c r="H8" i="6"/>
  <c r="D8" i="6"/>
  <c r="J10" i="5"/>
  <c r="J11" i="5"/>
  <c r="J9" i="5"/>
  <c r="E10" i="5"/>
  <c r="E11" i="5"/>
  <c r="E9" i="5"/>
  <c r="I10" i="5"/>
  <c r="I11" i="5"/>
  <c r="I9" i="5"/>
  <c r="D10" i="5"/>
  <c r="D11" i="5"/>
  <c r="D9" i="5"/>
  <c r="K34" i="5"/>
  <c r="H36" i="5"/>
  <c r="G36" i="5"/>
  <c r="F36" i="5"/>
  <c r="C36" i="5"/>
  <c r="B36" i="5"/>
  <c r="I13" i="9" l="1"/>
  <c r="D13" i="9"/>
  <c r="K9" i="9"/>
  <c r="K12" i="9"/>
  <c r="J12" i="9" s="1"/>
  <c r="K8" i="9"/>
  <c r="J8" i="9" s="1"/>
  <c r="K11" i="9"/>
  <c r="J11" i="9" s="1"/>
  <c r="J9" i="9"/>
  <c r="E9" i="9"/>
  <c r="K7" i="9"/>
  <c r="K10" i="9"/>
  <c r="J21" i="5"/>
  <c r="E21" i="5"/>
  <c r="J10" i="6"/>
  <c r="K33" i="5"/>
  <c r="K36" i="5" s="1"/>
  <c r="I36" i="5"/>
  <c r="D36" i="5"/>
  <c r="H29" i="5"/>
  <c r="G29" i="5"/>
  <c r="F29" i="5"/>
  <c r="C29" i="5"/>
  <c r="B29" i="5"/>
  <c r="K13" i="9" l="1"/>
  <c r="E8" i="9"/>
  <c r="E12" i="9"/>
  <c r="E11" i="9"/>
  <c r="J10" i="9"/>
  <c r="E10" i="9"/>
  <c r="J7" i="9"/>
  <c r="J13" i="9" s="1"/>
  <c r="E7" i="9"/>
  <c r="E13" i="9" s="1"/>
  <c r="E36" i="5"/>
  <c r="K27" i="5"/>
  <c r="J36" i="5"/>
  <c r="K28" i="5"/>
  <c r="I29" i="5"/>
  <c r="D29" i="5"/>
  <c r="K26" i="5"/>
  <c r="K29" i="5" l="1"/>
  <c r="E29" i="5"/>
  <c r="J29" i="5"/>
  <c r="I22" i="5" l="1"/>
  <c r="H22" i="5"/>
  <c r="G22" i="5"/>
  <c r="F22" i="5"/>
  <c r="C22" i="5"/>
  <c r="B22" i="5"/>
  <c r="K19" i="5" l="1"/>
  <c r="D22" i="5"/>
  <c r="K22" i="5" l="1"/>
  <c r="H12" i="5" l="1"/>
  <c r="G12" i="5"/>
  <c r="F12" i="5"/>
  <c r="C12" i="5"/>
  <c r="B12" i="5"/>
  <c r="K11" i="5" l="1"/>
  <c r="K10" i="5" l="1"/>
  <c r="K9" i="5"/>
  <c r="K12" i="5" l="1"/>
  <c r="D12" i="5"/>
  <c r="J12" i="5"/>
  <c r="I12" i="5"/>
  <c r="E12" i="5" l="1"/>
</calcChain>
</file>

<file path=xl/sharedStrings.xml><?xml version="1.0" encoding="utf-8"?>
<sst xmlns="http://schemas.openxmlformats.org/spreadsheetml/2006/main" count="181" uniqueCount="71">
  <si>
    <t>MES</t>
  </si>
  <si>
    <t>BUENO</t>
  </si>
  <si>
    <t>MUY BUENO</t>
  </si>
  <si>
    <t>TOTAL DE ENCUENTAS REALIZADAS</t>
  </si>
  <si>
    <t>TOTAL</t>
  </si>
  <si>
    <t>REGULAR</t>
  </si>
  <si>
    <t>MALA</t>
  </si>
  <si>
    <t>MUY MALA</t>
  </si>
  <si>
    <t>%</t>
  </si>
  <si>
    <t>PROBABLEMENTE NO</t>
  </si>
  <si>
    <t>PROBABLEMENTE SI</t>
  </si>
  <si>
    <t>DIFINITIVAMENTE NO</t>
  </si>
  <si>
    <t>DIFINITIVAMENTE SI</t>
  </si>
  <si>
    <t>AYDA INES TROCHEZ MORAN</t>
  </si>
  <si>
    <t>TOTAL DE ENCUESTAS REALIZADAS</t>
  </si>
  <si>
    <t>Cordial saludo,</t>
  </si>
  <si>
    <t>¿Como fue el trato que recibió?</t>
  </si>
  <si>
    <t>¿Volveria a solicitar los servicios de la IPS?</t>
  </si>
  <si>
    <t>Número de usuarios que respondieron “muy buena” a la pregunta: “¿Cómo calificaría su experiencia global respecto a los servicios de salud que ha recibido a través de su IPS?”</t>
  </si>
  <si>
    <t>Número de usuarios que respondieron “buena” a la pregunta: “¿Cómo calificaría su experiencia global respecto a los servicios de salud que ha recibido a través de su IPS?”</t>
  </si>
  <si>
    <t>Número de usuarios que respondieron “regular”: “¿Cómo calificaría su experiencia global respecto a los servicios de salud que ha recibido a través de su IPS?”</t>
  </si>
  <si>
    <t>Número de usuarios que respondieron “mala” a la pregunta: “¿Cómo calificaría su experiencia global respecto a los servicios de salud que ha recibido a través de su IPS?”</t>
  </si>
  <si>
    <t>Número de usuarios que respondieron “muy mala” a la pregunta: “¿Cómo calificaría su experiencia global respecto a los servicios de salud que ha recibido a través de su IPS?”</t>
  </si>
  <si>
    <t>Número de usuarios que no respondieron la pregunta: “¿Cómo calificaría su experiencia global respecto a los servicios de salud que ha recibido a través de su IPS?”</t>
  </si>
  <si>
    <t>Número de usuarios que respondieron “definitivamente sí” a la pregunta: “¿recomendaría a sus familiares y amigos esta IPS?”</t>
  </si>
  <si>
    <t>Número de usuarios que respondieron “probablemente sí” a la pregunta: “¿recomendaría a sus familiares y amigos esta IPS?”</t>
  </si>
  <si>
    <t>Número de usuarios que respondieron “definitivamente no” a la pregunta: “¿recomendaría a sus familiares y amigos esta IPS?”</t>
  </si>
  <si>
    <t>Número de usuarios que respondieron “probablemente no” a la pregunta: “¿recomendaría a sus familiares y amigos esta IPS?”</t>
  </si>
  <si>
    <t>Número de usuarios que no respondieron la pregunta: “¿recomendaría a sus familiares y amigos esta IPS?”</t>
  </si>
  <si>
    <t>Juan Felipe Narváez L.</t>
  </si>
  <si>
    <t>Profesional Contratista SIC</t>
  </si>
  <si>
    <t>Aseguramiento de la Calidad</t>
  </si>
  <si>
    <t>Hospital Universitario San José</t>
  </si>
  <si>
    <t>Según lo dialogado el día de ayer, se envía el consolidado final: 5 de enero de 2023</t>
  </si>
  <si>
    <t>ENERO</t>
  </si>
  <si>
    <t>FEBRERO</t>
  </si>
  <si>
    <t>MARZO</t>
  </si>
  <si>
    <t xml:space="preserve">ENF,GR 1 Con asignación de funciones de </t>
  </si>
  <si>
    <t xml:space="preserve">Coordinador SIAU </t>
  </si>
  <si>
    <t>TOTAL DEL  I TRIMESTRE</t>
  </si>
  <si>
    <t>TOTAL DEL I TRIMESTRE</t>
  </si>
  <si>
    <t xml:space="preserve">ANALISIS DEL TRIMESTRE </t>
  </si>
  <si>
    <t xml:space="preserve">ANALISIS DE INDICADOR </t>
  </si>
  <si>
    <t>ABRIL</t>
  </si>
  <si>
    <t>MAYO</t>
  </si>
  <si>
    <t>JUNIO</t>
  </si>
  <si>
    <t>TOTAL II TRIMESTRE</t>
  </si>
  <si>
    <t>JULIO</t>
  </si>
  <si>
    <t>AGOSTO</t>
  </si>
  <si>
    <t>SEPTIEMBRE</t>
  </si>
  <si>
    <t>TOTAL DEL III TRIMESTRE</t>
  </si>
  <si>
    <t>OCTUBRE</t>
  </si>
  <si>
    <t>NOVIEMBRE</t>
  </si>
  <si>
    <t>DICIEMBRE</t>
  </si>
  <si>
    <t>NOVIEMBE</t>
  </si>
  <si>
    <t>Durante el cuarto trimestre del año 2025, se realizaron 2957 encuestas , las cuales nos muestran una satisfacción  del 99%, manteniendo durante el año un alto procentaje de usuarios satisfachos con los  servicios del Hospital universitario san José de Popayán.</t>
  </si>
  <si>
    <t>CONSOLIDADO SATISFACCIÓN 256 PRIMER TRIMESTRE   2025</t>
  </si>
  <si>
    <t>RECOMENDACIÓN DEL HOSPITAL A  FAMILIAR Y AMIGOS  PRIMER TRIMESTRE   2025</t>
  </si>
  <si>
    <t>Durante el primer trimestre del año 2025 se aplicaron 3268 encuestas con un promedio de 1089 por mes, encontrando que los usuarios afirman estar satisfechos con los servicios del HUSJ con un resultado de 97,85 %. Se cumple la meta que para el año 2025 se modificó en 2 puntos, siendo de 97%.</t>
  </si>
  <si>
    <t>TOTAL DEL  II TRIMESTRE</t>
  </si>
  <si>
    <t>TOTAL DEL  III TRIMESTRE</t>
  </si>
  <si>
    <t>TOTAL DEL  IV TRIMESTRE</t>
  </si>
  <si>
    <t>Durante el primer trimestre de 2025 se aplicaron 3268 encuestas,  a la pregunta si recomendaria el hospital a un amigo o un familiar, se obtiene un  resultado de 99,4% de respuesta positiva. Es el reflejo de la satisfacción de los usuarios con los servicios del Hospital Universitario San José. Indicador que se mantiene similar al logrado en el ultimo trimestre año 2024. A pesar de que se incremento la meta al 97% se logra estar por encima de la misma.</t>
  </si>
  <si>
    <t>ENFERMERA GRADO 1</t>
  </si>
  <si>
    <t>APOYO SIAU</t>
  </si>
  <si>
    <t>ELABORO:</t>
  </si>
  <si>
    <t>Fuente: Reporte encuestas aplicativo solutionp</t>
  </si>
  <si>
    <t>Durante el segundo trimestre del año 2025  se aplicaron 3396 encuestas, el resultado de la satisfacción es del 99.38%, resultado similar al segundo trimestre del año 2024.</t>
  </si>
  <si>
    <t>Durante el segundo trimestre del año 2025  se aplicaron 3396 encuestas, el resultado de la recomendación  es del 99.83%, resultado similar al segundo trimestre del año 2024.</t>
  </si>
  <si>
    <t>TOTAL SEMESTRE 2025</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</si>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</sst>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Red]0.0"/>
    <numFmt numFmtId="166" formatCode="0.00_ ;\-0.00\ "/>
    <numFmt numFmtId="167" formatCode="0.00;[Red]0.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trike/>
      <sz val="11"/>
      <color theme="1"/>
      <name val="Calibri"/>
      <family val="2"/>
      <scheme val="minor"/>
    </font>
    <font>
      <b/>
      <sz val="12"/>
      <color theme="1"/>
      <name val="Calibri"/>
      <family val="2"/>
      <scheme val="minor"/>
    </font>
    <font>
      <sz val="12"/>
      <color rgb="FF222222"/>
      <name val="Arial"/>
      <family val="2"/>
    </font>
    <font>
      <b/>
      <sz val="12"/>
      <color rgb="FF222222"/>
      <name val="Arial"/>
      <family val="2"/>
    </font>
    <font>
      <sz val="12"/>
      <color theme="1"/>
      <name val="Calibri"/>
      <family val="2"/>
      <scheme val="minor"/>
    </font>
    <font>
      <sz val="12"/>
      <color rgb="FF000000"/>
      <name val="Calibri"/>
      <family val="2"/>
    </font>
    <font>
      <sz val="12"/>
      <color rgb="FF000000"/>
      <name val="Arial"/>
      <family val="2"/>
    </font>
  </fonts>
  <fills count="1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CC66"/>
        <bgColor indexed="64"/>
      </patternFill>
    </fill>
    <fill>
      <patternFill patternType="solid">
        <fgColor theme="9" tint="0.59999389629810485"/>
        <bgColor indexed="64"/>
      </patternFill>
    </fill>
    <fill>
      <patternFill patternType="solid">
        <fgColor rgb="FF00B050"/>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8"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76">
    <xf numFmtId="0" fontId="0" fillId="0" borderId="0" xfId="0"/>
    <xf numFmtId="0" fontId="0" fillId="0" borderId="1" xfId="0" applyBorder="1"/>
    <xf numFmtId="0" fontId="0" fillId="0" borderId="2" xfId="0" applyBorder="1"/>
    <xf numFmtId="9" fontId="0" fillId="0" borderId="0" xfId="1" applyFont="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Border="1" applyAlignment="1">
      <alignment horizontal="center"/>
    </xf>
    <xf numFmtId="164" fontId="0" fillId="0" borderId="1" xfId="0" applyNumberFormat="1" applyBorder="1" applyAlignment="1">
      <alignment horizontal="center"/>
    </xf>
    <xf numFmtId="0" fontId="0" fillId="3" borderId="1" xfId="0" applyFill="1" applyBorder="1" applyAlignment="1">
      <alignment horizontal="center"/>
    </xf>
    <xf numFmtId="0" fontId="2" fillId="2" borderId="1" xfId="0" applyFont="1" applyFill="1" applyBorder="1" applyAlignment="1">
      <alignment horizontal="center"/>
    </xf>
    <xf numFmtId="0" fontId="2" fillId="2" borderId="1" xfId="0" applyFont="1" applyFill="1" applyBorder="1"/>
    <xf numFmtId="0" fontId="2" fillId="4" borderId="1" xfId="0" applyFont="1" applyFill="1" applyBorder="1" applyAlignment="1">
      <alignment horizontal="center"/>
    </xf>
    <xf numFmtId="1" fontId="2" fillId="2" borderId="1" xfId="0" applyNumberFormat="1" applyFont="1" applyFill="1" applyBorder="1" applyAlignment="1">
      <alignment horizontal="center"/>
    </xf>
    <xf numFmtId="0" fontId="2" fillId="2" borderId="1" xfId="0" applyFont="1" applyFill="1" applyBorder="1" applyAlignment="1">
      <alignment horizontal="left"/>
    </xf>
    <xf numFmtId="0" fontId="2" fillId="6" borderId="1" xfId="0" applyFont="1" applyFill="1" applyBorder="1" applyAlignment="1">
      <alignment horizontal="center"/>
    </xf>
    <xf numFmtId="0" fontId="5" fillId="0" borderId="0" xfId="0" applyFont="1"/>
    <xf numFmtId="0" fontId="5" fillId="0" borderId="0" xfId="0" applyFont="1" applyAlignment="1">
      <alignment vertical="center" wrapText="1"/>
    </xf>
    <xf numFmtId="0" fontId="7" fillId="0" borderId="0" xfId="0" applyFont="1"/>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justify" vertical="center" wrapText="1"/>
    </xf>
    <xf numFmtId="0" fontId="9" fillId="0" borderId="7" xfId="0" applyFont="1" applyBorder="1" applyAlignment="1">
      <alignment horizontal="justify" vertical="center" wrapText="1"/>
    </xf>
    <xf numFmtId="0" fontId="8" fillId="0" borderId="6" xfId="0" applyFont="1" applyBorder="1" applyAlignment="1">
      <alignment horizontal="center"/>
    </xf>
    <xf numFmtId="0" fontId="8" fillId="0" borderId="7" xfId="0" applyFont="1" applyBorder="1" applyAlignment="1">
      <alignment horizontal="center"/>
    </xf>
    <xf numFmtId="0" fontId="7" fillId="0" borderId="0" xfId="0" applyFont="1" applyAlignment="1">
      <alignment vertical="center" wrapText="1"/>
    </xf>
    <xf numFmtId="164" fontId="0" fillId="3" borderId="1" xfId="0" applyNumberFormat="1" applyFill="1" applyBorder="1" applyAlignment="1">
      <alignment horizontal="center"/>
    </xf>
    <xf numFmtId="166" fontId="0" fillId="3" borderId="1" xfId="1" applyNumberFormat="1" applyFont="1" applyFill="1" applyBorder="1" applyAlignment="1">
      <alignment horizontal="center"/>
    </xf>
    <xf numFmtId="165" fontId="0" fillId="9" borderId="1" xfId="0" applyNumberFormat="1" applyFill="1" applyBorder="1" applyAlignment="1">
      <alignment horizontal="center"/>
    </xf>
    <xf numFmtId="0" fontId="3"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2" fontId="2" fillId="2" borderId="1" xfId="0" applyNumberFormat="1" applyFont="1" applyFill="1" applyBorder="1" applyAlignment="1">
      <alignment horizontal="center"/>
    </xf>
    <xf numFmtId="2" fontId="2" fillId="9" borderId="1" xfId="0" applyNumberFormat="1" applyFont="1" applyFill="1" applyBorder="1" applyAlignment="1">
      <alignment horizontal="center"/>
    </xf>
    <xf numFmtId="0" fontId="0" fillId="5" borderId="1" xfId="0" applyFill="1" applyBorder="1"/>
    <xf numFmtId="0" fontId="0" fillId="10" borderId="1" xfId="0" applyFill="1" applyBorder="1"/>
    <xf numFmtId="166" fontId="0" fillId="9" borderId="1" xfId="1" applyNumberFormat="1" applyFont="1" applyFill="1" applyBorder="1" applyAlignment="1">
      <alignment horizontal="center"/>
    </xf>
    <xf numFmtId="165" fontId="0" fillId="11" borderId="1" xfId="0" applyNumberFormat="1" applyFill="1" applyBorder="1" applyAlignment="1">
      <alignment horizontal="center"/>
    </xf>
    <xf numFmtId="167" fontId="2" fillId="9" borderId="1" xfId="0" applyNumberFormat="1" applyFont="1" applyFill="1" applyBorder="1" applyAlignment="1">
      <alignment horizontal="center"/>
    </xf>
    <xf numFmtId="164" fontId="0" fillId="11" borderId="1" xfId="0" applyNumberFormat="1" applyFill="1" applyBorder="1" applyAlignment="1">
      <alignment horizontal="center"/>
    </xf>
    <xf numFmtId="0" fontId="0" fillId="12" borderId="1" xfId="0" applyFill="1" applyBorder="1"/>
    <xf numFmtId="1" fontId="2" fillId="9" borderId="1" xfId="0" applyNumberFormat="1" applyFont="1" applyFill="1" applyBorder="1" applyAlignment="1">
      <alignment horizontal="center"/>
    </xf>
    <xf numFmtId="0" fontId="2" fillId="2" borderId="1" xfId="0" applyFont="1" applyFill="1" applyBorder="1" applyAlignment="1">
      <alignment wrapText="1"/>
    </xf>
    <xf numFmtId="0" fontId="0" fillId="14" borderId="1" xfId="0" applyFill="1" applyBorder="1" applyAlignment="1">
      <alignment horizontal="center"/>
    </xf>
    <xf numFmtId="0" fontId="0" fillId="5" borderId="0" xfId="0" applyFill="1"/>
    <xf numFmtId="0" fontId="0" fillId="0" borderId="11" xfId="0" applyBorder="1"/>
    <xf numFmtId="0" fontId="0" fillId="0" borderId="12" xfId="0" applyBorder="1"/>
    <xf numFmtId="0" fontId="0" fillId="0" borderId="14" xfId="0" applyBorder="1"/>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0" fillId="5" borderId="13" xfId="0" applyFill="1" applyBorder="1"/>
    <xf numFmtId="0" fontId="0" fillId="3" borderId="14" xfId="0" applyFill="1" applyBorder="1" applyAlignment="1">
      <alignment horizontal="center"/>
    </xf>
    <xf numFmtId="0" fontId="0" fillId="12" borderId="13" xfId="0" applyFill="1" applyBorder="1"/>
    <xf numFmtId="0" fontId="0" fillId="3" borderId="15" xfId="0" applyFill="1" applyBorder="1"/>
    <xf numFmtId="0" fontId="0" fillId="0" borderId="16" xfId="0" applyBorder="1"/>
    <xf numFmtId="0" fontId="0" fillId="3" borderId="16" xfId="0" applyFill="1" applyBorder="1"/>
    <xf numFmtId="166" fontId="0" fillId="3" borderId="16" xfId="0" applyNumberFormat="1" applyFill="1" applyBorder="1"/>
    <xf numFmtId="0" fontId="0" fillId="3" borderId="17" xfId="0" applyFill="1" applyBorder="1"/>
    <xf numFmtId="0" fontId="0" fillId="0" borderId="1" xfId="0" applyBorder="1" applyAlignment="1">
      <alignment horizontal="center" wrapText="1"/>
    </xf>
    <xf numFmtId="0" fontId="0" fillId="0" borderId="1" xfId="0" applyBorder="1" applyAlignment="1">
      <alignment horizontal="center"/>
    </xf>
    <xf numFmtId="0" fontId="4" fillId="2" borderId="1" xfId="0" applyFont="1" applyFill="1" applyBorder="1" applyAlignment="1">
      <alignment horizontal="center"/>
    </xf>
    <xf numFmtId="0" fontId="0" fillId="13" borderId="1" xfId="0" applyFill="1" applyBorder="1" applyAlignment="1">
      <alignment horizontal="center" wrapText="1"/>
    </xf>
    <xf numFmtId="0" fontId="0" fillId="0" borderId="1" xfId="0" applyBorder="1" applyAlignment="1">
      <alignment horizontal="center" vertical="center" wrapText="1"/>
    </xf>
    <xf numFmtId="0" fontId="0" fillId="5" borderId="8" xfId="0" applyFill="1" applyBorder="1" applyAlignment="1">
      <alignment horizontal="left"/>
    </xf>
    <xf numFmtId="0" fontId="0" fillId="5" borderId="9" xfId="0" applyFill="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4" fillId="2" borderId="1" xfId="0" applyFont="1" applyFill="1" applyBorder="1" applyAlignment="1">
      <alignment horizontal="center" wrapText="1"/>
    </xf>
    <xf numFmtId="0" fontId="5" fillId="0" borderId="0" xfId="0" applyFont="1" applyAlignment="1">
      <alignment horizontal="center" vertical="center" wrapText="1"/>
    </xf>
    <xf numFmtId="0" fontId="8" fillId="7" borderId="3" xfId="0" applyFont="1" applyFill="1" applyBorder="1" applyAlignment="1">
      <alignment horizontal="center"/>
    </xf>
    <xf numFmtId="0" fontId="8" fillId="7" borderId="4" xfId="0" applyFont="1" applyFill="1" applyBorder="1" applyAlignment="1">
      <alignment horizontal="center"/>
    </xf>
    <xf numFmtId="0" fontId="8" fillId="7" borderId="5" xfId="0" applyFont="1" applyFill="1" applyBorder="1" applyAlignment="1">
      <alignment horizontal="center"/>
    </xf>
    <xf numFmtId="0" fontId="8" fillId="8" borderId="3" xfId="0" applyFont="1" applyFill="1" applyBorder="1" applyAlignment="1">
      <alignment horizontal="center"/>
    </xf>
    <xf numFmtId="0" fontId="8" fillId="8" borderId="4" xfId="0" applyFont="1" applyFill="1" applyBorder="1" applyAlignment="1">
      <alignment horizontal="center"/>
    </xf>
    <xf numFmtId="0" fontId="8" fillId="8" borderId="5" xfId="0" applyFont="1" applyFill="1" applyBorder="1" applyAlignment="1">
      <alignment horizontal="center"/>
    </xf>
    <xf numFmtId="0" fontId="6" fillId="0" borderId="0" xfId="0" applyFont="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1</xdr:rowOff>
    </xdr:from>
    <xdr:ext cx="2457450" cy="685800"/>
    <xdr:pic>
      <xdr:nvPicPr>
        <xdr:cNvPr id="5" name="Imagen 4">
          <a:extLst>
            <a:ext uri="{FF2B5EF4-FFF2-40B4-BE49-F238E27FC236}">
              <a16:creationId xmlns:a16="http://schemas.microsoft.com/office/drawing/2014/main" id="{CD1EDC0F-1BF4-41FE-BB00-131CC1F717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501"/>
          <a:ext cx="2457450" cy="6858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xdr:col>
      <xdr:colOff>514350</xdr:colOff>
      <xdr:row>4</xdr:row>
      <xdr:rowOff>219075</xdr:rowOff>
    </xdr:to>
    <xdr:pic>
      <xdr:nvPicPr>
        <xdr:cNvPr id="6" name="Imagen 5">
          <a:extLst>
            <a:ext uri="{FF2B5EF4-FFF2-40B4-BE49-F238E27FC236}">
              <a16:creationId xmlns:a16="http://schemas.microsoft.com/office/drawing/2014/main" id="{1350F1DA-0ABB-7A40-80A1-F3CE885D1CD2}"/>
            </a:ext>
          </a:extLst>
        </xdr:cNvPr>
        <xdr:cNvPicPr>
          <a:picLocks noChangeAspect="1"/>
        </xdr:cNvPicPr>
      </xdr:nvPicPr>
      <xdr:blipFill>
        <a:blip xmlns:r="http://schemas.openxmlformats.org/officeDocument/2006/relationships" r:embed="rId1"/>
        <a:stretch>
          <a:fillRect/>
        </a:stretch>
      </xdr:blipFill>
      <xdr:spPr>
        <a:xfrm>
          <a:off x="0" y="381000"/>
          <a:ext cx="2619375" cy="609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2</xdr:row>
      <xdr:rowOff>0</xdr:rowOff>
    </xdr:from>
    <xdr:ext cx="2797968" cy="619125"/>
    <xdr:pic>
      <xdr:nvPicPr>
        <xdr:cNvPr id="3" name="Imagen 2">
          <a:extLst>
            <a:ext uri="{FF2B5EF4-FFF2-40B4-BE49-F238E27FC236}">
              <a16:creationId xmlns:a16="http://schemas.microsoft.com/office/drawing/2014/main" id="{BA32F0A2-81F8-458C-A7D3-5FB3238DE2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81000"/>
          <a:ext cx="2797968" cy="61912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M36"/>
  <sheetViews>
    <sheetView workbookViewId="0">
      <selection activeCell="A10" sqref="A10"/>
    </sheetView>
  </sheetViews>
  <sheetFormatPr defaultColWidth="11.42578125" defaultRowHeight="15" x14ac:dyDescent="0.25"/>
  <cols>
    <col min="1" max="1" width="19.7109375" customWidth="1"/>
    <col min="2" max="3" width="11.85546875" customWidth="1"/>
    <col min="6" max="6" width="12.140625" customWidth="1"/>
    <col min="7" max="7" width="8.5703125" customWidth="1"/>
    <col min="9" max="9" width="9.85546875" customWidth="1"/>
    <col min="11" max="11" width="21.5703125" customWidth="1"/>
    <col min="12" max="12" width="57.28515625" customWidth="1"/>
  </cols>
  <sheetData>
    <row r="3" spans="1:13" x14ac:dyDescent="0.25">
      <c r="A3" s="1"/>
      <c r="B3" s="1"/>
      <c r="C3" s="1"/>
      <c r="D3" s="1"/>
      <c r="E3" s="1"/>
      <c r="F3" s="1"/>
      <c r="G3" s="1"/>
      <c r="H3" s="1"/>
      <c r="I3" s="1"/>
      <c r="J3" s="1"/>
      <c r="K3" s="1"/>
    </row>
    <row r="4" spans="1:13" x14ac:dyDescent="0.25">
      <c r="A4" s="58"/>
      <c r="B4" s="58"/>
      <c r="C4" s="58"/>
      <c r="D4" s="1"/>
      <c r="E4" s="1"/>
      <c r="F4" s="1"/>
      <c r="G4" s="1"/>
      <c r="H4" s="1"/>
      <c r="I4" s="1"/>
      <c r="J4" s="1"/>
      <c r="K4" s="1"/>
    </row>
    <row r="5" spans="1:13" ht="15.75" x14ac:dyDescent="0.25">
      <c r="A5" s="58"/>
      <c r="B5" s="58"/>
      <c r="C5" s="58"/>
      <c r="D5" s="59" t="s">
        <v>56</v>
      </c>
      <c r="E5" s="59"/>
      <c r="F5" s="59"/>
      <c r="G5" s="59"/>
      <c r="H5" s="59"/>
      <c r="I5" s="59"/>
      <c r="J5" s="59"/>
      <c r="K5" s="1"/>
    </row>
    <row r="6" spans="1:13" ht="22.5" customHeight="1" x14ac:dyDescent="0.25">
      <c r="A6" s="58"/>
      <c r="B6" s="58"/>
      <c r="C6" s="58"/>
      <c r="D6" s="1"/>
      <c r="E6" s="1"/>
      <c r="F6" s="1"/>
      <c r="G6" s="1"/>
      <c r="H6" s="1"/>
      <c r="I6" s="1"/>
      <c r="J6" s="1"/>
      <c r="K6" s="1"/>
    </row>
    <row r="7" spans="1:13" x14ac:dyDescent="0.25">
      <c r="A7" s="1"/>
      <c r="B7" s="1"/>
      <c r="C7" s="1"/>
      <c r="D7" s="1"/>
      <c r="E7" s="1"/>
      <c r="F7" s="1"/>
      <c r="G7" s="1"/>
      <c r="H7" s="1"/>
      <c r="I7" s="1"/>
      <c r="J7" s="1"/>
      <c r="K7" s="1"/>
    </row>
    <row r="8" spans="1:13" ht="30" x14ac:dyDescent="0.25">
      <c r="A8" s="4" t="s">
        <v>0</v>
      </c>
      <c r="B8" s="4" t="s">
        <v>1</v>
      </c>
      <c r="C8" s="4" t="s">
        <v>2</v>
      </c>
      <c r="D8" s="5" t="s">
        <v>4</v>
      </c>
      <c r="E8" s="28" t="s">
        <v>8</v>
      </c>
      <c r="F8" s="4" t="s">
        <v>5</v>
      </c>
      <c r="G8" s="4" t="s">
        <v>6</v>
      </c>
      <c r="H8" s="5" t="s">
        <v>7</v>
      </c>
      <c r="I8" s="4" t="s">
        <v>4</v>
      </c>
      <c r="J8" s="29" t="s">
        <v>8</v>
      </c>
      <c r="K8" s="5" t="s">
        <v>14</v>
      </c>
      <c r="L8" s="42" t="s">
        <v>41</v>
      </c>
    </row>
    <row r="9" spans="1:13" ht="39.75" customHeight="1" x14ac:dyDescent="0.25">
      <c r="A9" s="33" t="s">
        <v>34</v>
      </c>
      <c r="B9" s="6">
        <v>527</v>
      </c>
      <c r="C9" s="6">
        <v>594</v>
      </c>
      <c r="D9" s="8">
        <f>SUM(B9:C9)</f>
        <v>1121</v>
      </c>
      <c r="E9" s="35">
        <f>D9*100/K9</f>
        <v>98.506151142355009</v>
      </c>
      <c r="F9" s="8">
        <v>14</v>
      </c>
      <c r="G9" s="8">
        <v>2</v>
      </c>
      <c r="H9" s="8">
        <v>1</v>
      </c>
      <c r="I9" s="8">
        <f>SUM(F9:H9)</f>
        <v>17</v>
      </c>
      <c r="J9" s="26">
        <f>I9*100/K9</f>
        <v>1.4938488576449913</v>
      </c>
      <c r="K9" s="8">
        <f>D9+I9</f>
        <v>1138</v>
      </c>
      <c r="L9" s="60" t="s">
        <v>58</v>
      </c>
      <c r="M9" s="3"/>
    </row>
    <row r="10" spans="1:13" ht="36.75" customHeight="1" x14ac:dyDescent="0.25">
      <c r="A10" s="33" t="s">
        <v>35</v>
      </c>
      <c r="B10" s="6">
        <v>637</v>
      </c>
      <c r="C10" s="6">
        <v>458</v>
      </c>
      <c r="D10" s="8">
        <f t="shared" ref="D10:D11" si="0">SUM(B10:C10)</f>
        <v>1095</v>
      </c>
      <c r="E10" s="35">
        <f t="shared" ref="E10:E11" si="1">D10*100/K10</f>
        <v>96.646072374227714</v>
      </c>
      <c r="F10" s="8">
        <v>34</v>
      </c>
      <c r="G10" s="8">
        <v>3</v>
      </c>
      <c r="H10" s="8">
        <v>1</v>
      </c>
      <c r="I10" s="8">
        <f t="shared" ref="I10:I11" si="2">SUM(F10:H10)</f>
        <v>38</v>
      </c>
      <c r="J10" s="26">
        <f t="shared" ref="J10:J11" si="3">I10*100/K10</f>
        <v>3.3539276257722861</v>
      </c>
      <c r="K10" s="8">
        <f>D10+I10</f>
        <v>1133</v>
      </c>
      <c r="L10" s="60"/>
    </row>
    <row r="11" spans="1:13" ht="43.5" customHeight="1" x14ac:dyDescent="0.25">
      <c r="A11" s="33" t="s">
        <v>36</v>
      </c>
      <c r="B11" s="8">
        <v>665</v>
      </c>
      <c r="C11" s="6">
        <v>316</v>
      </c>
      <c r="D11" s="8">
        <f t="shared" si="0"/>
        <v>981</v>
      </c>
      <c r="E11" s="35">
        <f t="shared" si="1"/>
        <v>98.395185556670015</v>
      </c>
      <c r="F11" s="6">
        <v>14</v>
      </c>
      <c r="G11" s="6">
        <v>2</v>
      </c>
      <c r="H11" s="6">
        <v>0</v>
      </c>
      <c r="I11" s="8">
        <f t="shared" si="2"/>
        <v>16</v>
      </c>
      <c r="J11" s="26">
        <f t="shared" si="3"/>
        <v>1.60481444332999</v>
      </c>
      <c r="K11" s="8">
        <f>D11+I11</f>
        <v>997</v>
      </c>
      <c r="L11" s="60"/>
    </row>
    <row r="12" spans="1:13" ht="30" x14ac:dyDescent="0.25">
      <c r="A12" s="41" t="s">
        <v>39</v>
      </c>
      <c r="B12" s="9">
        <f>SUM(B9:B11)</f>
        <v>1829</v>
      </c>
      <c r="C12" s="9">
        <f>SUM(C9:C11)</f>
        <v>1368</v>
      </c>
      <c r="D12" s="11">
        <f>SUM(D9:D11)</f>
        <v>3197</v>
      </c>
      <c r="E12" s="37">
        <f>AVERAGE(E9:E11)</f>
        <v>97.849136357750922</v>
      </c>
      <c r="F12" s="9">
        <f>SUM(F9:F11)</f>
        <v>62</v>
      </c>
      <c r="G12" s="9">
        <f>SUM(G9:G11)</f>
        <v>7</v>
      </c>
      <c r="H12" s="9">
        <f>SUM(H9:H11)</f>
        <v>2</v>
      </c>
      <c r="I12" s="9">
        <f>SUM(I9:I11)</f>
        <v>71</v>
      </c>
      <c r="J12" s="12">
        <f>AVERAGE(J9:J11)</f>
        <v>2.1508636422490892</v>
      </c>
      <c r="K12" s="14">
        <f>SUM(K9:K11)</f>
        <v>3268</v>
      </c>
      <c r="L12" s="1"/>
    </row>
    <row r="13" spans="1:13" x14ac:dyDescent="0.25">
      <c r="A13" s="62" t="s">
        <v>66</v>
      </c>
      <c r="B13" s="63"/>
      <c r="C13" s="63"/>
      <c r="D13" s="63"/>
      <c r="E13" s="63"/>
      <c r="F13" s="63"/>
      <c r="G13" s="63"/>
      <c r="H13" s="63"/>
      <c r="I13" s="63"/>
      <c r="J13" s="63"/>
      <c r="K13" s="63"/>
    </row>
    <row r="14" spans="1:13" x14ac:dyDescent="0.25">
      <c r="A14" s="43" t="s">
        <v>65</v>
      </c>
      <c r="B14" t="s">
        <v>13</v>
      </c>
    </row>
    <row r="15" spans="1:13" x14ac:dyDescent="0.25">
      <c r="B15" t="s">
        <v>63</v>
      </c>
    </row>
    <row r="16" spans="1:13" x14ac:dyDescent="0.25">
      <c r="B16" t="s">
        <v>64</v>
      </c>
    </row>
    <row r="18" spans="1:13" ht="30" x14ac:dyDescent="0.25">
      <c r="A18" s="4" t="s">
        <v>0</v>
      </c>
      <c r="B18" s="4" t="s">
        <v>1</v>
      </c>
      <c r="C18" s="4" t="s">
        <v>2</v>
      </c>
      <c r="D18" s="5" t="s">
        <v>4</v>
      </c>
      <c r="E18" s="28" t="s">
        <v>8</v>
      </c>
      <c r="F18" s="4" t="s">
        <v>5</v>
      </c>
      <c r="G18" s="4" t="s">
        <v>6</v>
      </c>
      <c r="H18" s="5" t="s">
        <v>7</v>
      </c>
      <c r="I18" s="4" t="s">
        <v>4</v>
      </c>
      <c r="J18" s="29" t="s">
        <v>8</v>
      </c>
      <c r="K18" s="5" t="s">
        <v>14</v>
      </c>
      <c r="L18" s="6" t="s">
        <v>41</v>
      </c>
    </row>
    <row r="19" spans="1:13" ht="25.5" customHeight="1" x14ac:dyDescent="0.25">
      <c r="A19" s="39" t="s">
        <v>43</v>
      </c>
      <c r="B19" s="6">
        <v>777</v>
      </c>
      <c r="C19" s="6">
        <v>327</v>
      </c>
      <c r="D19" s="8">
        <f>SUM(B19:C19)</f>
        <v>1104</v>
      </c>
      <c r="E19" s="35">
        <f>D19*100/K19</f>
        <v>99.909502262443439</v>
      </c>
      <c r="F19" s="8">
        <v>1</v>
      </c>
      <c r="G19" s="8">
        <v>0</v>
      </c>
      <c r="H19" s="8">
        <v>0</v>
      </c>
      <c r="I19" s="8">
        <f>SUM(F19:H19)</f>
        <v>1</v>
      </c>
      <c r="J19" s="35">
        <f>I19*100/K19</f>
        <v>9.0497737556561084E-2</v>
      </c>
      <c r="K19" s="8">
        <f>D19+I19</f>
        <v>1105</v>
      </c>
      <c r="L19" s="61" t="s">
        <v>67</v>
      </c>
      <c r="M19" s="3"/>
    </row>
    <row r="20" spans="1:13" ht="24" customHeight="1" x14ac:dyDescent="0.25">
      <c r="A20" s="39" t="s">
        <v>44</v>
      </c>
      <c r="B20" s="6">
        <v>893</v>
      </c>
      <c r="C20" s="6">
        <v>260</v>
      </c>
      <c r="D20" s="8">
        <f>SUM(B20:C20)</f>
        <v>1153</v>
      </c>
      <c r="E20" s="35">
        <f t="shared" ref="E20:E21" si="4">D20*100/K20</f>
        <v>99.568221070811745</v>
      </c>
      <c r="F20" s="8">
        <v>4</v>
      </c>
      <c r="G20" s="8">
        <v>1</v>
      </c>
      <c r="H20" s="8">
        <v>0</v>
      </c>
      <c r="I20" s="8">
        <f>SUM(F20:H20)</f>
        <v>5</v>
      </c>
      <c r="J20" s="35">
        <f t="shared" ref="J20:J21" si="5">I20*100/K20</f>
        <v>0.43177892918825561</v>
      </c>
      <c r="K20" s="8">
        <f>D20+I20</f>
        <v>1158</v>
      </c>
      <c r="L20" s="61"/>
    </row>
    <row r="21" spans="1:13" ht="43.5" customHeight="1" x14ac:dyDescent="0.25">
      <c r="A21" s="39" t="s">
        <v>45</v>
      </c>
      <c r="B21" s="8">
        <v>654</v>
      </c>
      <c r="C21" s="6">
        <v>464</v>
      </c>
      <c r="D21" s="8">
        <f>SUM(B21:C21)</f>
        <v>1118</v>
      </c>
      <c r="E21" s="35">
        <f t="shared" si="4"/>
        <v>98.676081200353039</v>
      </c>
      <c r="F21" s="6">
        <v>15</v>
      </c>
      <c r="G21" s="6">
        <v>0</v>
      </c>
      <c r="H21" s="6">
        <v>0</v>
      </c>
      <c r="I21" s="8">
        <f>SUM(F21:H21)</f>
        <v>15</v>
      </c>
      <c r="J21" s="35">
        <f t="shared" si="5"/>
        <v>1.323918799646955</v>
      </c>
      <c r="K21" s="8">
        <f>D21+I21</f>
        <v>1133</v>
      </c>
      <c r="L21" s="61"/>
    </row>
    <row r="22" spans="1:13" ht="21.75" customHeight="1" x14ac:dyDescent="0.25">
      <c r="A22" s="10" t="s">
        <v>59</v>
      </c>
      <c r="B22" s="9">
        <f>SUM(B19:B21)</f>
        <v>2324</v>
      </c>
      <c r="C22" s="9">
        <f>SUM(C19:C21)</f>
        <v>1051</v>
      </c>
      <c r="D22" s="9">
        <f>SUM(D19:D21)</f>
        <v>3375</v>
      </c>
      <c r="E22" s="37">
        <f>AVERAGE(E19:E21)</f>
        <v>99.384601511202746</v>
      </c>
      <c r="F22" s="9">
        <f>SUM(F19:F21)</f>
        <v>20</v>
      </c>
      <c r="G22" s="9">
        <f>SUM(G19:G21)</f>
        <v>1</v>
      </c>
      <c r="H22" s="9">
        <f>SUM(H19:H21)</f>
        <v>0</v>
      </c>
      <c r="I22" s="9">
        <f>SUM(I19:I21)</f>
        <v>21</v>
      </c>
      <c r="J22" s="40">
        <f>AVERAGE(J19:J21)</f>
        <v>0.61539848879725723</v>
      </c>
      <c r="K22" s="14">
        <f>SUM(K19:K21)</f>
        <v>3396</v>
      </c>
      <c r="L22" s="1"/>
    </row>
    <row r="25" spans="1:13" ht="30" x14ac:dyDescent="0.25">
      <c r="A25" s="4" t="s">
        <v>0</v>
      </c>
      <c r="B25" s="4" t="s">
        <v>1</v>
      </c>
      <c r="C25" s="4" t="s">
        <v>2</v>
      </c>
      <c r="D25" s="5" t="s">
        <v>4</v>
      </c>
      <c r="E25" s="28" t="s">
        <v>8</v>
      </c>
      <c r="F25" s="4" t="s">
        <v>5</v>
      </c>
      <c r="G25" s="4" t="s">
        <v>6</v>
      </c>
      <c r="H25" s="5" t="s">
        <v>7</v>
      </c>
      <c r="I25" s="4" t="s">
        <v>4</v>
      </c>
      <c r="J25" s="29" t="s">
        <v>8</v>
      </c>
      <c r="K25" s="5" t="s">
        <v>14</v>
      </c>
      <c r="L25" s="6" t="s">
        <v>41</v>
      </c>
    </row>
    <row r="26" spans="1:13" ht="25.5" customHeight="1" x14ac:dyDescent="0.25">
      <c r="A26" s="39" t="s">
        <v>47</v>
      </c>
      <c r="B26" s="6"/>
      <c r="C26" s="6"/>
      <c r="D26" s="8"/>
      <c r="E26" s="35"/>
      <c r="F26" s="8"/>
      <c r="G26" s="8"/>
      <c r="H26" s="8"/>
      <c r="I26" s="8"/>
      <c r="J26" s="35"/>
      <c r="K26" s="8">
        <f>D26+I26</f>
        <v>0</v>
      </c>
      <c r="L26" s="57"/>
      <c r="M26" s="3"/>
    </row>
    <row r="27" spans="1:13" ht="24" customHeight="1" x14ac:dyDescent="0.25">
      <c r="A27" s="39" t="s">
        <v>48</v>
      </c>
      <c r="B27" s="6"/>
      <c r="C27" s="6"/>
      <c r="D27" s="8"/>
      <c r="E27" s="35"/>
      <c r="F27" s="8"/>
      <c r="G27" s="8"/>
      <c r="H27" s="8"/>
      <c r="I27" s="8"/>
      <c r="J27" s="35"/>
      <c r="K27" s="8">
        <f>D27+I27</f>
        <v>0</v>
      </c>
      <c r="L27" s="57"/>
    </row>
    <row r="28" spans="1:13" ht="65.25" customHeight="1" x14ac:dyDescent="0.25">
      <c r="A28" s="39" t="s">
        <v>49</v>
      </c>
      <c r="B28" s="8"/>
      <c r="C28" s="6"/>
      <c r="D28" s="8"/>
      <c r="E28" s="35"/>
      <c r="F28" s="6"/>
      <c r="G28" s="6"/>
      <c r="H28" s="6"/>
      <c r="I28" s="8"/>
      <c r="J28" s="35"/>
      <c r="K28" s="8">
        <f>D28+I28</f>
        <v>0</v>
      </c>
      <c r="L28" s="57"/>
    </row>
    <row r="29" spans="1:13" x14ac:dyDescent="0.25">
      <c r="A29" s="10" t="s">
        <v>60</v>
      </c>
      <c r="B29" s="9">
        <f>SUM(B26:B28)</f>
        <v>0</v>
      </c>
      <c r="C29" s="9">
        <f>SUM(C26:C28)</f>
        <v>0</v>
      </c>
      <c r="D29" s="9">
        <f>SUM(D26:D28)</f>
        <v>0</v>
      </c>
      <c r="E29" s="37" t="e">
        <f>AVERAGE(E26:E28)</f>
        <v>#DIV/0!</v>
      </c>
      <c r="F29" s="9">
        <f>SUM(F26:F28)</f>
        <v>0</v>
      </c>
      <c r="G29" s="9">
        <f>SUM(G26:G28)</f>
        <v>0</v>
      </c>
      <c r="H29" s="9">
        <f>SUM(H26:H28)</f>
        <v>0</v>
      </c>
      <c r="I29" s="9">
        <f>SUM(I26:I28)</f>
        <v>0</v>
      </c>
      <c r="J29" s="40" t="e">
        <f>AVERAGE(J26:J28)</f>
        <v>#DIV/0!</v>
      </c>
      <c r="K29" s="14">
        <f>SUM(K26:K28)</f>
        <v>0</v>
      </c>
      <c r="L29" s="1"/>
    </row>
    <row r="32" spans="1:13" ht="30" x14ac:dyDescent="0.25">
      <c r="A32" s="4" t="s">
        <v>0</v>
      </c>
      <c r="B32" s="4" t="s">
        <v>1</v>
      </c>
      <c r="C32" s="4" t="s">
        <v>2</v>
      </c>
      <c r="D32" s="5" t="s">
        <v>4</v>
      </c>
      <c r="E32" s="28" t="s">
        <v>8</v>
      </c>
      <c r="F32" s="4" t="s">
        <v>5</v>
      </c>
      <c r="G32" s="4" t="s">
        <v>6</v>
      </c>
      <c r="H32" s="5" t="s">
        <v>7</v>
      </c>
      <c r="I32" s="4" t="s">
        <v>4</v>
      </c>
      <c r="J32" s="29" t="s">
        <v>8</v>
      </c>
      <c r="K32" s="5" t="s">
        <v>14</v>
      </c>
      <c r="L32" s="6" t="s">
        <v>41</v>
      </c>
    </row>
    <row r="33" spans="1:13" ht="25.5" customHeight="1" x14ac:dyDescent="0.25">
      <c r="A33" s="39" t="s">
        <v>51</v>
      </c>
      <c r="B33" s="6"/>
      <c r="C33" s="6"/>
      <c r="D33" s="8"/>
      <c r="E33" s="35"/>
      <c r="F33" s="8"/>
      <c r="G33" s="8"/>
      <c r="H33" s="8"/>
      <c r="I33" s="8"/>
      <c r="J33" s="35"/>
      <c r="K33" s="8">
        <f>D33+I33</f>
        <v>0</v>
      </c>
      <c r="L33" s="57" t="s">
        <v>55</v>
      </c>
      <c r="M33" s="3"/>
    </row>
    <row r="34" spans="1:13" ht="24" customHeight="1" x14ac:dyDescent="0.25">
      <c r="A34" s="39" t="s">
        <v>52</v>
      </c>
      <c r="B34" s="6"/>
      <c r="C34" s="6"/>
      <c r="D34" s="8"/>
      <c r="E34" s="35"/>
      <c r="F34" s="8"/>
      <c r="G34" s="8"/>
      <c r="H34" s="8"/>
      <c r="I34" s="8"/>
      <c r="J34" s="35"/>
      <c r="K34" s="8">
        <f>D34+I34</f>
        <v>0</v>
      </c>
      <c r="L34" s="57"/>
    </row>
    <row r="35" spans="1:13" ht="65.25" customHeight="1" x14ac:dyDescent="0.25">
      <c r="A35" s="39" t="s">
        <v>53</v>
      </c>
      <c r="B35" s="8"/>
      <c r="C35" s="6"/>
      <c r="D35" s="8"/>
      <c r="E35" s="35"/>
      <c r="F35" s="6"/>
      <c r="G35" s="6"/>
      <c r="H35" s="6"/>
      <c r="I35" s="8"/>
      <c r="J35" s="35"/>
      <c r="K35" s="8">
        <v>927</v>
      </c>
      <c r="L35" s="57"/>
    </row>
    <row r="36" spans="1:13" x14ac:dyDescent="0.25">
      <c r="A36" s="10" t="s">
        <v>61</v>
      </c>
      <c r="B36" s="9">
        <f>SUM(B33:B35)</f>
        <v>0</v>
      </c>
      <c r="C36" s="9">
        <f>SUM(C33:C35)</f>
        <v>0</v>
      </c>
      <c r="D36" s="9">
        <f>SUM(D33:D35)</f>
        <v>0</v>
      </c>
      <c r="E36" s="37" t="e">
        <f>AVERAGE(E33:E35)</f>
        <v>#DIV/0!</v>
      </c>
      <c r="F36" s="9">
        <f>SUM(F33:F35)</f>
        <v>0</v>
      </c>
      <c r="G36" s="9">
        <f>SUM(G33:G35)</f>
        <v>0</v>
      </c>
      <c r="H36" s="9">
        <f>SUM(H33:H35)</f>
        <v>0</v>
      </c>
      <c r="I36" s="9">
        <f>SUM(I33:I35)</f>
        <v>0</v>
      </c>
      <c r="J36" s="40" t="e">
        <f>AVERAGE(J33:J35)</f>
        <v>#DIV/0!</v>
      </c>
      <c r="K36" s="14">
        <f>SUM(K33:K35)</f>
        <v>927</v>
      </c>
      <c r="L36" s="1"/>
    </row>
  </sheetData>
  <sheetProtection algorithmName="SHA-512" hashValue="GbRkGjzfEB2/kGlkiVjF9pJYhLSPqTU6iZTWnXX7PV6x0pmOj0H9FD4gt+4/Yfs1lelIi2U0xNtCUPMgjV2e6w==" saltValue="z79x6LqiiBD45i2cbvPBeQ==" spinCount="100000" sheet="1" objects="1" scenarios="1" selectLockedCells="1" selectUnlockedCells="1"/>
  <mergeCells count="7">
    <mergeCell ref="L33:L35"/>
    <mergeCell ref="A4:C6"/>
    <mergeCell ref="D5:J5"/>
    <mergeCell ref="L9:L11"/>
    <mergeCell ref="L19:L21"/>
    <mergeCell ref="L26:L28"/>
    <mergeCell ref="A13:K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50CE9-A290-441C-A0FD-553CE785B7EC}">
  <dimension ref="A2:L16"/>
  <sheetViews>
    <sheetView workbookViewId="0">
      <selection activeCell="F5" sqref="F5"/>
    </sheetView>
  </sheetViews>
  <sheetFormatPr defaultColWidth="11.42578125" defaultRowHeight="15" x14ac:dyDescent="0.25"/>
  <cols>
    <col min="1" max="1" width="19.7109375" customWidth="1"/>
    <col min="2" max="3" width="11.85546875" customWidth="1"/>
    <col min="6" max="6" width="12.140625" customWidth="1"/>
    <col min="7" max="7" width="8.5703125" customWidth="1"/>
    <col min="9" max="9" width="9.85546875" customWidth="1"/>
    <col min="11" max="11" width="21.5703125" customWidth="1"/>
  </cols>
  <sheetData>
    <row r="2" spans="1:12" ht="15.75" thickBot="1" x14ac:dyDescent="0.3"/>
    <row r="3" spans="1:12" x14ac:dyDescent="0.25">
      <c r="A3" s="64"/>
      <c r="B3" s="65"/>
      <c r="C3" s="65"/>
      <c r="D3" s="44"/>
      <c r="E3" s="44"/>
      <c r="F3" s="44"/>
      <c r="G3" s="44"/>
      <c r="H3" s="44"/>
      <c r="I3" s="44"/>
      <c r="J3" s="44"/>
      <c r="K3" s="45"/>
    </row>
    <row r="4" spans="1:12" ht="15.75" x14ac:dyDescent="0.25">
      <c r="A4" s="66"/>
      <c r="B4" s="58"/>
      <c r="C4" s="58"/>
      <c r="D4" s="59" t="s">
        <v>56</v>
      </c>
      <c r="E4" s="59"/>
      <c r="F4" s="59"/>
      <c r="G4" s="59"/>
      <c r="H4" s="59"/>
      <c r="I4" s="59"/>
      <c r="J4" s="59"/>
      <c r="K4" s="46"/>
    </row>
    <row r="5" spans="1:12" ht="22.5" customHeight="1" x14ac:dyDescent="0.25">
      <c r="A5" s="66"/>
      <c r="B5" s="58"/>
      <c r="C5" s="58"/>
      <c r="D5" s="1"/>
      <c r="E5" s="1"/>
      <c r="F5" s="1"/>
      <c r="G5" s="1"/>
      <c r="H5" s="1"/>
      <c r="I5" s="1"/>
      <c r="J5" s="1"/>
      <c r="K5" s="46"/>
    </row>
    <row r="6" spans="1:12" ht="30" x14ac:dyDescent="0.25">
      <c r="A6" s="47" t="s">
        <v>0</v>
      </c>
      <c r="B6" s="4" t="s">
        <v>1</v>
      </c>
      <c r="C6" s="4" t="s">
        <v>2</v>
      </c>
      <c r="D6" s="5" t="s">
        <v>4</v>
      </c>
      <c r="E6" s="28" t="s">
        <v>8</v>
      </c>
      <c r="F6" s="4" t="s">
        <v>5</v>
      </c>
      <c r="G6" s="4" t="s">
        <v>6</v>
      </c>
      <c r="H6" s="5" t="s">
        <v>7</v>
      </c>
      <c r="I6" s="4" t="s">
        <v>4</v>
      </c>
      <c r="J6" s="29" t="s">
        <v>8</v>
      </c>
      <c r="K6" s="48" t="s">
        <v>14</v>
      </c>
    </row>
    <row r="7" spans="1:12" ht="39.75" customHeight="1" x14ac:dyDescent="0.25">
      <c r="A7" s="49" t="s">
        <v>34</v>
      </c>
      <c r="B7" s="6">
        <v>527</v>
      </c>
      <c r="C7" s="6">
        <v>594</v>
      </c>
      <c r="D7" s="8">
        <f>SUM(B7:C7)</f>
        <v>1121</v>
      </c>
      <c r="E7" s="26">
        <f>D7*100/K7</f>
        <v>98.506151142355009</v>
      </c>
      <c r="F7" s="8">
        <v>14</v>
      </c>
      <c r="G7" s="8">
        <v>2</v>
      </c>
      <c r="H7" s="8">
        <v>1</v>
      </c>
      <c r="I7" s="8">
        <f>SUM(F7:H7)</f>
        <v>17</v>
      </c>
      <c r="J7" s="26">
        <f>I7*100/K7</f>
        <v>1.4938488576449913</v>
      </c>
      <c r="K7" s="50">
        <f t="shared" ref="K7:K12" si="0">D7+I7</f>
        <v>1138</v>
      </c>
      <c r="L7" s="3"/>
    </row>
    <row r="8" spans="1:12" ht="36.75" customHeight="1" x14ac:dyDescent="0.25">
      <c r="A8" s="49" t="s">
        <v>35</v>
      </c>
      <c r="B8" s="6">
        <v>637</v>
      </c>
      <c r="C8" s="6">
        <v>458</v>
      </c>
      <c r="D8" s="8">
        <f t="shared" ref="D8:D9" si="1">SUM(B8:C8)</f>
        <v>1095</v>
      </c>
      <c r="E8" s="26">
        <f t="shared" ref="E8:E9" si="2">D8*100/K8</f>
        <v>96.646072374227714</v>
      </c>
      <c r="F8" s="8">
        <v>34</v>
      </c>
      <c r="G8" s="8">
        <v>3</v>
      </c>
      <c r="H8" s="8">
        <v>1</v>
      </c>
      <c r="I8" s="8">
        <f t="shared" ref="I8:I9" si="3">SUM(F8:H8)</f>
        <v>38</v>
      </c>
      <c r="J8" s="26">
        <f t="shared" ref="J8:J9" si="4">I8*100/K8</f>
        <v>3.3539276257722861</v>
      </c>
      <c r="K8" s="50">
        <f t="shared" si="0"/>
        <v>1133</v>
      </c>
    </row>
    <row r="9" spans="1:12" ht="43.5" customHeight="1" x14ac:dyDescent="0.25">
      <c r="A9" s="49" t="s">
        <v>36</v>
      </c>
      <c r="B9" s="8">
        <v>665</v>
      </c>
      <c r="C9" s="6">
        <v>316</v>
      </c>
      <c r="D9" s="8">
        <f t="shared" si="1"/>
        <v>981</v>
      </c>
      <c r="E9" s="26">
        <f t="shared" si="2"/>
        <v>98.395185556670015</v>
      </c>
      <c r="F9" s="8">
        <v>14</v>
      </c>
      <c r="G9" s="8">
        <v>2</v>
      </c>
      <c r="H9" s="8">
        <v>0</v>
      </c>
      <c r="I9" s="8">
        <f t="shared" si="3"/>
        <v>16</v>
      </c>
      <c r="J9" s="26">
        <f t="shared" si="4"/>
        <v>1.60481444332999</v>
      </c>
      <c r="K9" s="50">
        <f t="shared" si="0"/>
        <v>997</v>
      </c>
    </row>
    <row r="10" spans="1:12" ht="25.5" customHeight="1" x14ac:dyDescent="0.25">
      <c r="A10" s="51" t="s">
        <v>43</v>
      </c>
      <c r="B10" s="6">
        <v>777</v>
      </c>
      <c r="C10" s="6">
        <v>327</v>
      </c>
      <c r="D10" s="8">
        <f>SUM(B10:C10)</f>
        <v>1104</v>
      </c>
      <c r="E10" s="26">
        <f>D10*100/K10</f>
        <v>99.909502262443439</v>
      </c>
      <c r="F10" s="8">
        <v>1</v>
      </c>
      <c r="G10" s="8">
        <v>0</v>
      </c>
      <c r="H10" s="8">
        <v>0</v>
      </c>
      <c r="I10" s="8">
        <f>SUM(F10:H10)</f>
        <v>1</v>
      </c>
      <c r="J10" s="26">
        <f>I10*100/K10</f>
        <v>9.0497737556561084E-2</v>
      </c>
      <c r="K10" s="50">
        <f t="shared" si="0"/>
        <v>1105</v>
      </c>
      <c r="L10" s="3"/>
    </row>
    <row r="11" spans="1:12" ht="24" customHeight="1" x14ac:dyDescent="0.25">
      <c r="A11" s="51" t="s">
        <v>44</v>
      </c>
      <c r="B11" s="6">
        <v>893</v>
      </c>
      <c r="C11" s="6">
        <v>260</v>
      </c>
      <c r="D11" s="8">
        <f>SUM(B11:C11)</f>
        <v>1153</v>
      </c>
      <c r="E11" s="26">
        <f t="shared" ref="E11:E12" si="5">D11*100/K11</f>
        <v>99.568221070811745</v>
      </c>
      <c r="F11" s="8">
        <v>4</v>
      </c>
      <c r="G11" s="8">
        <v>1</v>
      </c>
      <c r="H11" s="8">
        <v>0</v>
      </c>
      <c r="I11" s="8">
        <f>SUM(F11:H11)</f>
        <v>5</v>
      </c>
      <c r="J11" s="26">
        <f t="shared" ref="J11:J12" si="6">I11*100/K11</f>
        <v>0.43177892918825561</v>
      </c>
      <c r="K11" s="50">
        <f t="shared" si="0"/>
        <v>1158</v>
      </c>
    </row>
    <row r="12" spans="1:12" ht="43.5" customHeight="1" x14ac:dyDescent="0.25">
      <c r="A12" s="51" t="s">
        <v>45</v>
      </c>
      <c r="B12" s="8">
        <v>654</v>
      </c>
      <c r="C12" s="6">
        <v>464</v>
      </c>
      <c r="D12" s="8">
        <f>SUM(B12:C12)</f>
        <v>1118</v>
      </c>
      <c r="E12" s="26">
        <f t="shared" si="5"/>
        <v>98.676081200353039</v>
      </c>
      <c r="F12" s="8">
        <v>15</v>
      </c>
      <c r="G12" s="8">
        <v>0</v>
      </c>
      <c r="H12" s="8">
        <v>0</v>
      </c>
      <c r="I12" s="8">
        <f>SUM(F12:H12)</f>
        <v>15</v>
      </c>
      <c r="J12" s="26">
        <f t="shared" si="6"/>
        <v>1.323918799646955</v>
      </c>
      <c r="K12" s="50">
        <f t="shared" si="0"/>
        <v>1133</v>
      </c>
    </row>
    <row r="13" spans="1:12" ht="15.75" thickBot="1" x14ac:dyDescent="0.3">
      <c r="A13" s="52" t="s">
        <v>69</v>
      </c>
      <c r="B13" s="53">
        <f>SUM(B7:B12)</f>
        <v>4153</v>
      </c>
      <c r="C13" s="53">
        <f>SUM(C7:C12)</f>
        <v>2419</v>
      </c>
      <c r="D13" s="54">
        <f>SUM(D7:D12)</f>
        <v>6572</v>
      </c>
      <c r="E13" s="55">
        <f>AVERAGE(E7:E12)</f>
        <v>98.616868934476827</v>
      </c>
      <c r="F13" s="54">
        <f>SUM(F7:F12)</f>
        <v>82</v>
      </c>
      <c r="G13" s="54">
        <f>SUM(G7:G12)</f>
        <v>8</v>
      </c>
      <c r="H13" s="54">
        <f>SUM(H7:H12)</f>
        <v>2</v>
      </c>
      <c r="I13" s="54">
        <f>SUM(I7:I12)</f>
        <v>92</v>
      </c>
      <c r="J13" s="55">
        <f>AVERAGE(J7:J12)</f>
        <v>1.3831310655231732</v>
      </c>
      <c r="K13" s="56">
        <f>SUM(K7:K12)</f>
        <v>6664</v>
      </c>
    </row>
    <row r="16" spans="1:12" x14ac:dyDescent="0.25">
      <c r="H16" t="s">
        <v>70</v>
      </c>
    </row>
  </sheetData>
  <sheetProtection algorithmName="SHA-512" hashValue="q0QCoN9a0yBOhFtMM6ZU3benhaEy6N74rYYtOyA3cOsnmhq0vqd97iAr5rf6xo4f0VR4BmNao2UrSQeFj5pPNA==" saltValue="TGzbdGnLDsRy9n1s7vz+dw==" spinCount="100000" sheet="1" objects="1" scenarios="1" selectLockedCells="1" selectUnlockedCells="1"/>
  <mergeCells count="2">
    <mergeCell ref="A3:C5"/>
    <mergeCell ref="D4:J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41"/>
  <sheetViews>
    <sheetView zoomScale="80" zoomScaleNormal="80" workbookViewId="0">
      <selection activeCell="A3" sqref="A3:C5"/>
    </sheetView>
  </sheetViews>
  <sheetFormatPr defaultColWidth="11.42578125" defaultRowHeight="15" x14ac:dyDescent="0.25"/>
  <cols>
    <col min="1" max="1" width="27.42578125" customWidth="1"/>
    <col min="10" max="10" width="18.28515625" customWidth="1"/>
    <col min="11" max="11" width="68.42578125" customWidth="1"/>
    <col min="12" max="12" width="9.28515625" customWidth="1"/>
    <col min="20" max="20" width="15.7109375" customWidth="1"/>
    <col min="21" max="21" width="21.85546875" customWidth="1"/>
  </cols>
  <sheetData>
    <row r="2" spans="1:11" x14ac:dyDescent="0.25">
      <c r="A2" s="1"/>
      <c r="B2" s="1"/>
      <c r="C2" s="1"/>
      <c r="D2" s="1"/>
      <c r="E2" s="1"/>
      <c r="F2" s="1"/>
      <c r="G2" s="1"/>
      <c r="H2" s="1"/>
      <c r="I2" s="1"/>
      <c r="J2" s="1"/>
    </row>
    <row r="3" spans="1:11" x14ac:dyDescent="0.25">
      <c r="A3" s="58"/>
      <c r="B3" s="58"/>
      <c r="C3" s="58"/>
      <c r="D3" s="1"/>
      <c r="E3" s="1"/>
      <c r="F3" s="1"/>
      <c r="G3" s="1"/>
      <c r="H3" s="1"/>
      <c r="I3" s="1"/>
      <c r="J3" s="1"/>
    </row>
    <row r="4" spans="1:11" ht="15.75" customHeight="1" x14ac:dyDescent="0.25">
      <c r="A4" s="58"/>
      <c r="B4" s="58"/>
      <c r="C4" s="58"/>
      <c r="D4" s="67" t="s">
        <v>57</v>
      </c>
      <c r="E4" s="67"/>
      <c r="F4" s="67"/>
      <c r="G4" s="67"/>
      <c r="H4" s="67"/>
      <c r="I4" s="67"/>
      <c r="J4" s="67"/>
    </row>
    <row r="5" spans="1:11" ht="22.5" customHeight="1" x14ac:dyDescent="0.25">
      <c r="A5" s="58"/>
      <c r="B5" s="58"/>
      <c r="C5" s="58"/>
      <c r="D5" s="1"/>
      <c r="E5" s="1"/>
      <c r="F5" s="1"/>
      <c r="G5" s="1"/>
      <c r="H5" s="1"/>
      <c r="I5" s="1"/>
      <c r="J5" s="1"/>
    </row>
    <row r="6" spans="1:11" x14ac:dyDescent="0.25">
      <c r="A6" s="1"/>
      <c r="B6" s="1"/>
      <c r="C6" s="1"/>
      <c r="D6" s="1"/>
      <c r="E6" s="1"/>
      <c r="F6" s="1"/>
      <c r="G6" s="1"/>
      <c r="H6" s="1"/>
      <c r="I6" s="1"/>
      <c r="J6" s="1"/>
    </row>
    <row r="7" spans="1:11" ht="45" x14ac:dyDescent="0.25">
      <c r="A7" s="4" t="s">
        <v>0</v>
      </c>
      <c r="B7" s="5" t="s">
        <v>11</v>
      </c>
      <c r="C7" s="5" t="s">
        <v>9</v>
      </c>
      <c r="D7" s="5" t="s">
        <v>4</v>
      </c>
      <c r="E7" s="30" t="s">
        <v>8</v>
      </c>
      <c r="F7" s="5" t="s">
        <v>12</v>
      </c>
      <c r="G7" s="5" t="s">
        <v>10</v>
      </c>
      <c r="H7" s="4" t="s">
        <v>4</v>
      </c>
      <c r="I7" s="29" t="s">
        <v>8</v>
      </c>
      <c r="J7" s="5" t="s">
        <v>3</v>
      </c>
      <c r="K7" s="5" t="s">
        <v>42</v>
      </c>
    </row>
    <row r="8" spans="1:11" ht="43.5" customHeight="1" x14ac:dyDescent="0.25">
      <c r="A8" s="34" t="s">
        <v>34</v>
      </c>
      <c r="B8" s="8">
        <v>2</v>
      </c>
      <c r="C8" s="8">
        <v>4</v>
      </c>
      <c r="D8" s="6">
        <f>SUM(B8:C8)</f>
        <v>6</v>
      </c>
      <c r="E8" s="7">
        <f>D8*100/J8</f>
        <v>0.52724077328646746</v>
      </c>
      <c r="F8" s="6">
        <v>713</v>
      </c>
      <c r="G8" s="6">
        <v>419</v>
      </c>
      <c r="H8" s="8">
        <f>SUM(F8:G8)</f>
        <v>1132</v>
      </c>
      <c r="I8" s="27">
        <f>H8*100/J8</f>
        <v>99.472759226713535</v>
      </c>
      <c r="J8" s="6">
        <f>D8+H8</f>
        <v>1138</v>
      </c>
      <c r="K8" s="60" t="s">
        <v>62</v>
      </c>
    </row>
    <row r="9" spans="1:11" ht="36.75" customHeight="1" x14ac:dyDescent="0.25">
      <c r="A9" s="34" t="s">
        <v>35</v>
      </c>
      <c r="B9" s="8">
        <v>6</v>
      </c>
      <c r="C9" s="8">
        <v>2</v>
      </c>
      <c r="D9" s="6">
        <f t="shared" ref="D9:D11" si="0">SUM(B9:C9)</f>
        <v>8</v>
      </c>
      <c r="E9" s="7">
        <f t="shared" ref="E9:E10" si="1">D9*100/J9</f>
        <v>0.70609002647837604</v>
      </c>
      <c r="F9" s="6">
        <v>715</v>
      </c>
      <c r="G9" s="6">
        <v>410</v>
      </c>
      <c r="H9" s="8">
        <f t="shared" ref="H9:H11" si="2">SUM(F9:G9)</f>
        <v>1125</v>
      </c>
      <c r="I9" s="27">
        <f t="shared" ref="I9:I10" si="3">H9*100/J9</f>
        <v>99.293909973521622</v>
      </c>
      <c r="J9" s="6">
        <f t="shared" ref="J9:J10" si="4">D9+H9</f>
        <v>1133</v>
      </c>
      <c r="K9" s="60"/>
    </row>
    <row r="10" spans="1:11" ht="37.5" customHeight="1" x14ac:dyDescent="0.25">
      <c r="A10" s="34" t="s">
        <v>36</v>
      </c>
      <c r="B10" s="8">
        <v>2</v>
      </c>
      <c r="C10" s="8">
        <v>3</v>
      </c>
      <c r="D10" s="6">
        <f t="shared" si="0"/>
        <v>5</v>
      </c>
      <c r="E10" s="7">
        <f t="shared" si="1"/>
        <v>0.50150451354062187</v>
      </c>
      <c r="F10" s="8">
        <v>501</v>
      </c>
      <c r="G10" s="8">
        <v>491</v>
      </c>
      <c r="H10" s="8">
        <f t="shared" si="2"/>
        <v>992</v>
      </c>
      <c r="I10" s="27">
        <f t="shared" si="3"/>
        <v>99.498495486459376</v>
      </c>
      <c r="J10" s="6">
        <f t="shared" si="4"/>
        <v>997</v>
      </c>
      <c r="K10" s="60"/>
    </row>
    <row r="11" spans="1:11" ht="34.5" customHeight="1" x14ac:dyDescent="0.25">
      <c r="A11" s="13" t="s">
        <v>40</v>
      </c>
      <c r="B11" s="9">
        <f>SUM(B8:B10)</f>
        <v>10</v>
      </c>
      <c r="C11" s="9">
        <f>SUM(C8:C10)</f>
        <v>9</v>
      </c>
      <c r="D11" s="6">
        <f t="shared" si="0"/>
        <v>19</v>
      </c>
      <c r="E11" s="7">
        <f>SUM(E8:E10)</f>
        <v>1.7348353133054655</v>
      </c>
      <c r="F11" s="9">
        <f>SUM(F8:F10)</f>
        <v>1929</v>
      </c>
      <c r="G11" s="9">
        <f>SUM(G8:G10)</f>
        <v>1320</v>
      </c>
      <c r="H11" s="8">
        <f t="shared" si="2"/>
        <v>3249</v>
      </c>
      <c r="I11" s="32">
        <v>99.4</v>
      </c>
      <c r="J11" s="11">
        <f>SUM(J8:J10)</f>
        <v>3268</v>
      </c>
      <c r="K11" s="1"/>
    </row>
    <row r="14" spans="1:11" x14ac:dyDescent="0.25">
      <c r="A14" s="2"/>
      <c r="B14" s="2"/>
      <c r="C14" s="2"/>
      <c r="D14" s="2"/>
      <c r="E14" s="2"/>
      <c r="F14" s="2"/>
    </row>
    <row r="15" spans="1:11" x14ac:dyDescent="0.25">
      <c r="B15" t="s">
        <v>13</v>
      </c>
    </row>
    <row r="16" spans="1:11" x14ac:dyDescent="0.25">
      <c r="B16" t="s">
        <v>37</v>
      </c>
    </row>
    <row r="17" spans="1:11" x14ac:dyDescent="0.25">
      <c r="B17" t="s">
        <v>38</v>
      </c>
    </row>
    <row r="19" spans="1:11" ht="45" x14ac:dyDescent="0.25">
      <c r="A19" s="4" t="s">
        <v>0</v>
      </c>
      <c r="B19" s="5" t="s">
        <v>11</v>
      </c>
      <c r="C19" s="5" t="s">
        <v>9</v>
      </c>
      <c r="D19" s="5" t="s">
        <v>4</v>
      </c>
      <c r="E19" s="30" t="s">
        <v>8</v>
      </c>
      <c r="F19" s="5" t="s">
        <v>12</v>
      </c>
      <c r="G19" s="5" t="s">
        <v>10</v>
      </c>
      <c r="H19" s="4" t="s">
        <v>4</v>
      </c>
      <c r="I19" s="29" t="s">
        <v>8</v>
      </c>
      <c r="J19" s="5" t="s">
        <v>3</v>
      </c>
      <c r="K19" s="5" t="s">
        <v>42</v>
      </c>
    </row>
    <row r="20" spans="1:11" ht="43.5" customHeight="1" x14ac:dyDescent="0.25">
      <c r="A20" s="34" t="s">
        <v>43</v>
      </c>
      <c r="B20" s="8">
        <v>0</v>
      </c>
      <c r="C20" s="8">
        <v>0</v>
      </c>
      <c r="D20" s="6">
        <f>SUM(B20:C20)</f>
        <v>0</v>
      </c>
      <c r="E20" s="38">
        <f>D20*100/J20</f>
        <v>0</v>
      </c>
      <c r="F20" s="6">
        <v>538</v>
      </c>
      <c r="G20" s="6">
        <v>567</v>
      </c>
      <c r="H20" s="8">
        <f>SUM(F20:G20)</f>
        <v>1105</v>
      </c>
      <c r="I20" s="36">
        <f>H20*100/J20</f>
        <v>100</v>
      </c>
      <c r="J20" s="6">
        <f>D20+H20</f>
        <v>1105</v>
      </c>
      <c r="K20" s="57" t="s">
        <v>68</v>
      </c>
    </row>
    <row r="21" spans="1:11" ht="26.25" customHeight="1" x14ac:dyDescent="0.25">
      <c r="A21" s="34" t="s">
        <v>44</v>
      </c>
      <c r="B21" s="8">
        <v>0</v>
      </c>
      <c r="C21" s="8">
        <v>4</v>
      </c>
      <c r="D21" s="6">
        <f>SUM(B21:C21)</f>
        <v>4</v>
      </c>
      <c r="E21" s="38">
        <f>D21*100/J21</f>
        <v>0.34542314335060448</v>
      </c>
      <c r="F21" s="6">
        <v>493</v>
      </c>
      <c r="G21" s="6">
        <v>661</v>
      </c>
      <c r="H21" s="8">
        <f>SUM(F21:G21)</f>
        <v>1154</v>
      </c>
      <c r="I21" s="36">
        <f>H21*100/J21</f>
        <v>99.654576856649399</v>
      </c>
      <c r="J21" s="6">
        <f>D21+H21</f>
        <v>1158</v>
      </c>
      <c r="K21" s="57"/>
    </row>
    <row r="22" spans="1:11" ht="37.5" customHeight="1" x14ac:dyDescent="0.25">
      <c r="A22" s="34" t="s">
        <v>45</v>
      </c>
      <c r="B22" s="8">
        <v>0</v>
      </c>
      <c r="C22" s="8">
        <v>2</v>
      </c>
      <c r="D22" s="6">
        <f>SUM(B22:C22)</f>
        <v>2</v>
      </c>
      <c r="E22" s="38">
        <f>SUM(D22)</f>
        <v>2</v>
      </c>
      <c r="F22" s="8">
        <v>744</v>
      </c>
      <c r="G22" s="8">
        <v>387</v>
      </c>
      <c r="H22" s="8">
        <f>SUM(F22:G22)</f>
        <v>1131</v>
      </c>
      <c r="I22" s="36">
        <f>H22*100/J22</f>
        <v>99.823477493380409</v>
      </c>
      <c r="J22" s="6">
        <f>D22+H22</f>
        <v>1133</v>
      </c>
      <c r="K22" s="57"/>
    </row>
    <row r="23" spans="1:11" ht="34.5" customHeight="1" x14ac:dyDescent="0.25">
      <c r="A23" s="13" t="s">
        <v>46</v>
      </c>
      <c r="B23" s="9">
        <f>SUM(B20:B22)</f>
        <v>0</v>
      </c>
      <c r="C23" s="9">
        <f>SUM(C20:C22)</f>
        <v>6</v>
      </c>
      <c r="D23" s="9">
        <f>SUM(D20:D22)</f>
        <v>6</v>
      </c>
      <c r="E23" s="31">
        <f>AVERAGE(E20:E22)</f>
        <v>0.78180771445020147</v>
      </c>
      <c r="F23" s="9">
        <f>SUM(F20:F22)</f>
        <v>1775</v>
      </c>
      <c r="G23" s="9">
        <f>SUM(G20:G22)</f>
        <v>1615</v>
      </c>
      <c r="H23" s="9">
        <f>SUM(H20:H22)</f>
        <v>3390</v>
      </c>
      <c r="I23" s="32">
        <f>AVERAGE(I20:I22)</f>
        <v>99.826018116676593</v>
      </c>
      <c r="J23" s="11">
        <f>SUM(J20:J22)</f>
        <v>3396</v>
      </c>
      <c r="K23" s="1"/>
    </row>
    <row r="26" spans="1:11" ht="45" x14ac:dyDescent="0.25">
      <c r="A26" s="4" t="s">
        <v>0</v>
      </c>
      <c r="B26" s="5" t="s">
        <v>11</v>
      </c>
      <c r="C26" s="5" t="s">
        <v>9</v>
      </c>
      <c r="D26" s="5" t="s">
        <v>4</v>
      </c>
      <c r="E26" s="30" t="s">
        <v>8</v>
      </c>
      <c r="F26" s="5" t="s">
        <v>12</v>
      </c>
      <c r="G26" s="5" t="s">
        <v>10</v>
      </c>
      <c r="H26" s="4" t="s">
        <v>4</v>
      </c>
      <c r="I26" s="29" t="s">
        <v>8</v>
      </c>
      <c r="J26" s="5" t="s">
        <v>3</v>
      </c>
      <c r="K26" s="5" t="s">
        <v>42</v>
      </c>
    </row>
    <row r="27" spans="1:11" ht="43.5" customHeight="1" x14ac:dyDescent="0.25">
      <c r="A27" s="34" t="s">
        <v>47</v>
      </c>
      <c r="B27" s="8"/>
      <c r="C27" s="8"/>
      <c r="D27" s="6"/>
      <c r="E27" s="7"/>
      <c r="F27" s="6"/>
      <c r="G27" s="6"/>
      <c r="H27" s="8"/>
      <c r="I27" s="27"/>
      <c r="J27" s="6"/>
      <c r="K27" s="57"/>
    </row>
    <row r="28" spans="1:11" ht="26.25" customHeight="1" x14ac:dyDescent="0.25">
      <c r="A28" s="34" t="s">
        <v>48</v>
      </c>
      <c r="B28" s="8"/>
      <c r="C28" s="8"/>
      <c r="D28" s="6"/>
      <c r="E28" s="25"/>
      <c r="F28" s="6"/>
      <c r="G28" s="6"/>
      <c r="H28" s="8"/>
      <c r="I28" s="27"/>
      <c r="J28" s="6"/>
      <c r="K28" s="57"/>
    </row>
    <row r="29" spans="1:11" ht="37.5" customHeight="1" x14ac:dyDescent="0.25">
      <c r="A29" s="39" t="s">
        <v>49</v>
      </c>
      <c r="B29" s="8"/>
      <c r="C29" s="8"/>
      <c r="D29" s="6"/>
      <c r="E29" s="25"/>
      <c r="F29" s="8"/>
      <c r="G29" s="8"/>
      <c r="H29" s="8"/>
      <c r="I29" s="36"/>
      <c r="J29" s="6"/>
      <c r="K29" s="57"/>
    </row>
    <row r="30" spans="1:11" ht="44.25" customHeight="1" x14ac:dyDescent="0.25">
      <c r="A30" s="13" t="s">
        <v>50</v>
      </c>
      <c r="B30" s="9"/>
      <c r="C30" s="9"/>
      <c r="D30" s="9"/>
      <c r="E30" s="31"/>
      <c r="F30" s="9"/>
      <c r="G30" s="9"/>
      <c r="H30" s="9"/>
      <c r="I30" s="32"/>
      <c r="J30" s="11"/>
      <c r="K30" s="1"/>
    </row>
    <row r="32" spans="1:11" ht="45" x14ac:dyDescent="0.25">
      <c r="A32" s="4" t="s">
        <v>0</v>
      </c>
      <c r="B32" s="5" t="s">
        <v>11</v>
      </c>
      <c r="C32" s="5" t="s">
        <v>9</v>
      </c>
      <c r="D32" s="5" t="s">
        <v>4</v>
      </c>
      <c r="E32" s="30" t="s">
        <v>8</v>
      </c>
      <c r="F32" s="5" t="s">
        <v>12</v>
      </c>
      <c r="G32" s="5" t="s">
        <v>10</v>
      </c>
      <c r="H32" s="4" t="s">
        <v>4</v>
      </c>
      <c r="I32" s="29" t="s">
        <v>8</v>
      </c>
      <c r="J32" s="5" t="s">
        <v>3</v>
      </c>
      <c r="K32" s="5" t="s">
        <v>42</v>
      </c>
    </row>
    <row r="33" spans="1:11" ht="43.5" customHeight="1" x14ac:dyDescent="0.25">
      <c r="A33" s="34" t="s">
        <v>51</v>
      </c>
      <c r="B33" s="8"/>
      <c r="C33" s="8"/>
      <c r="D33" s="6"/>
      <c r="E33" s="7"/>
      <c r="F33" s="6"/>
      <c r="G33" s="6"/>
      <c r="H33" s="8"/>
      <c r="I33" s="27"/>
      <c r="J33" s="6"/>
      <c r="K33" s="57"/>
    </row>
    <row r="34" spans="1:11" ht="37.5" customHeight="1" x14ac:dyDescent="0.25">
      <c r="A34" s="34" t="s">
        <v>54</v>
      </c>
      <c r="B34" s="8"/>
      <c r="C34" s="8"/>
      <c r="D34" s="6"/>
      <c r="E34" s="25"/>
      <c r="F34" s="6"/>
      <c r="G34" s="6"/>
      <c r="H34" s="8"/>
      <c r="I34" s="27"/>
      <c r="J34" s="6"/>
      <c r="K34" s="57"/>
    </row>
    <row r="35" spans="1:11" ht="37.5" customHeight="1" x14ac:dyDescent="0.25">
      <c r="A35" s="39" t="s">
        <v>53</v>
      </c>
      <c r="B35" s="8"/>
      <c r="C35" s="8"/>
      <c r="D35" s="6"/>
      <c r="E35" s="25"/>
      <c r="F35" s="8"/>
      <c r="G35" s="8"/>
      <c r="H35" s="8"/>
      <c r="I35" s="36"/>
      <c r="J35" s="6"/>
      <c r="K35" s="57"/>
    </row>
    <row r="36" spans="1:11" ht="44.25" customHeight="1" x14ac:dyDescent="0.25">
      <c r="A36" s="13" t="s">
        <v>50</v>
      </c>
      <c r="B36" s="9"/>
      <c r="C36" s="9"/>
      <c r="D36" s="9"/>
      <c r="E36" s="31"/>
      <c r="F36" s="9"/>
      <c r="G36" s="9"/>
      <c r="H36" s="9"/>
      <c r="I36" s="32"/>
      <c r="J36" s="11"/>
      <c r="K36" s="1"/>
    </row>
    <row r="38" spans="1:11" x14ac:dyDescent="0.25">
      <c r="A38" s="2"/>
      <c r="B38" s="2"/>
      <c r="C38" s="2"/>
      <c r="D38" s="2"/>
      <c r="E38" s="2"/>
      <c r="F38" s="2"/>
    </row>
    <row r="39" spans="1:11" x14ac:dyDescent="0.25">
      <c r="B39" t="s">
        <v>13</v>
      </c>
    </row>
    <row r="40" spans="1:11" x14ac:dyDescent="0.25">
      <c r="B40" t="s">
        <v>37</v>
      </c>
    </row>
    <row r="41" spans="1:11" x14ac:dyDescent="0.25">
      <c r="B41" t="s">
        <v>38</v>
      </c>
    </row>
  </sheetData>
  <sheetProtection algorithmName="SHA-512" hashValue="+75+GfSZhsVh9QRVQUpD2+Le6+NhFO1uvX5tRpy3CAeHKpy9KqYs60dFQcsUDnQK53iF+JxD8sIitdt5o3KwOA==" saltValue="Zbav5M1jNeCAuOoIvReM5Q==" spinCount="100000" sheet="1" objects="1" scenarios="1" selectLockedCells="1" selectUnlockedCells="1"/>
  <mergeCells count="6">
    <mergeCell ref="K33:K35"/>
    <mergeCell ref="A3:C5"/>
    <mergeCell ref="D4:J4"/>
    <mergeCell ref="K8:K10"/>
    <mergeCell ref="K20:K22"/>
    <mergeCell ref="K27:K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16"/>
  <sheetViews>
    <sheetView tabSelected="1" workbookViewId="0">
      <selection activeCell="E16" sqref="E16"/>
    </sheetView>
  </sheetViews>
  <sheetFormatPr defaultColWidth="11.42578125" defaultRowHeight="15.75" x14ac:dyDescent="0.25"/>
  <cols>
    <col min="1" max="1" width="26.42578125" style="17" customWidth="1"/>
    <col min="2" max="2" width="20.28515625" style="17" customWidth="1"/>
    <col min="3" max="3" width="21.5703125" style="17" customWidth="1"/>
    <col min="4" max="4" width="24.42578125" style="17" customWidth="1"/>
    <col min="5" max="5" width="21.42578125" style="17" customWidth="1"/>
    <col min="6" max="6" width="22.7109375" style="17" customWidth="1"/>
    <col min="7" max="7" width="19.42578125" style="17" customWidth="1"/>
    <col min="8" max="8" width="21.42578125" style="17" customWidth="1"/>
    <col min="9" max="9" width="21" style="17" customWidth="1"/>
    <col min="10" max="10" width="21.28515625" style="17" customWidth="1"/>
    <col min="11" max="11" width="27" style="17" customWidth="1"/>
    <col min="12" max="16384" width="11.42578125" style="17"/>
  </cols>
  <sheetData>
    <row r="2" spans="1:11" x14ac:dyDescent="0.25">
      <c r="A2" s="15" t="s">
        <v>15</v>
      </c>
    </row>
    <row r="4" spans="1:11" ht="24" customHeight="1" x14ac:dyDescent="0.25">
      <c r="A4" s="68" t="s">
        <v>33</v>
      </c>
      <c r="B4" s="68"/>
      <c r="C4" s="68"/>
      <c r="D4" s="68"/>
      <c r="E4" s="68"/>
      <c r="F4" s="68"/>
      <c r="G4" s="68"/>
      <c r="H4" s="68"/>
      <c r="I4" s="68"/>
      <c r="J4" s="68"/>
      <c r="K4" s="68"/>
    </row>
    <row r="5" spans="1:11" x14ac:dyDescent="0.25">
      <c r="A5" s="16"/>
    </row>
    <row r="6" spans="1:11" x14ac:dyDescent="0.25">
      <c r="A6" s="69" t="s">
        <v>16</v>
      </c>
      <c r="B6" s="70"/>
      <c r="C6" s="70"/>
      <c r="D6" s="70"/>
      <c r="E6" s="70"/>
      <c r="F6" s="71"/>
      <c r="G6" s="72" t="s">
        <v>17</v>
      </c>
      <c r="H6" s="73"/>
      <c r="I6" s="73"/>
      <c r="J6" s="73"/>
      <c r="K6" s="74"/>
    </row>
    <row r="7" spans="1:11" x14ac:dyDescent="0.25">
      <c r="A7" s="18">
        <v>4</v>
      </c>
      <c r="B7" s="19">
        <v>5</v>
      </c>
      <c r="C7" s="19">
        <v>6</v>
      </c>
      <c r="D7" s="19">
        <v>7</v>
      </c>
      <c r="E7" s="19">
        <v>8</v>
      </c>
      <c r="F7" s="19">
        <v>9</v>
      </c>
      <c r="G7" s="19">
        <v>10</v>
      </c>
      <c r="H7" s="19">
        <v>11</v>
      </c>
      <c r="I7" s="19">
        <v>12</v>
      </c>
      <c r="J7" s="19">
        <v>13</v>
      </c>
      <c r="K7" s="19">
        <v>14</v>
      </c>
    </row>
    <row r="8" spans="1:11" ht="165" x14ac:dyDescent="0.25">
      <c r="A8" s="20" t="s">
        <v>18</v>
      </c>
      <c r="B8" s="21" t="s">
        <v>19</v>
      </c>
      <c r="C8" s="21" t="s">
        <v>20</v>
      </c>
      <c r="D8" s="21" t="s">
        <v>21</v>
      </c>
      <c r="E8" s="21" t="s">
        <v>22</v>
      </c>
      <c r="F8" s="21" t="s">
        <v>23</v>
      </c>
      <c r="G8" s="21" t="s">
        <v>24</v>
      </c>
      <c r="H8" s="21" t="s">
        <v>25</v>
      </c>
      <c r="I8" s="21" t="s">
        <v>26</v>
      </c>
      <c r="J8" s="21" t="s">
        <v>27</v>
      </c>
      <c r="K8" s="21" t="s">
        <v>28</v>
      </c>
    </row>
    <row r="9" spans="1:11" x14ac:dyDescent="0.25">
      <c r="A9" s="22"/>
      <c r="B9" s="23"/>
      <c r="C9" s="23"/>
      <c r="D9" s="23"/>
      <c r="E9" s="23"/>
      <c r="F9" s="23"/>
      <c r="G9" s="23"/>
      <c r="H9" s="23"/>
      <c r="I9" s="23"/>
      <c r="J9" s="23"/>
      <c r="K9" s="23"/>
    </row>
    <row r="11" spans="1:11" ht="16.5" customHeight="1" x14ac:dyDescent="0.25">
      <c r="A11" s="68"/>
      <c r="B11" s="68"/>
    </row>
    <row r="12" spans="1:11" x14ac:dyDescent="0.25">
      <c r="A12" s="24"/>
    </row>
    <row r="13" spans="1:11" ht="21" customHeight="1" x14ac:dyDescent="0.25">
      <c r="A13" s="75" t="s">
        <v>29</v>
      </c>
      <c r="B13" s="75"/>
      <c r="C13" s="75"/>
    </row>
    <row r="14" spans="1:11" ht="19.5" customHeight="1" x14ac:dyDescent="0.25">
      <c r="A14" s="68" t="s">
        <v>30</v>
      </c>
      <c r="B14" s="68"/>
      <c r="C14" s="68"/>
    </row>
    <row r="15" spans="1:11" ht="22.5" customHeight="1" x14ac:dyDescent="0.25">
      <c r="A15" s="68" t="s">
        <v>31</v>
      </c>
      <c r="B15" s="68"/>
      <c r="C15" s="68"/>
    </row>
    <row r="16" spans="1:11" ht="26.25" customHeight="1" x14ac:dyDescent="0.25">
      <c r="A16" s="68" t="s">
        <v>32</v>
      </c>
      <c r="B16" s="68"/>
      <c r="C16" s="68"/>
    </row>
  </sheetData>
  <sheetProtection algorithmName="SHA-512" hashValue="DgDgAOosByc1wB2283LYat6v6Hr0bDxlpOc46Vt6Hhv34Kc8juqt1GCTFmloJv+nDPx3RV4hOlhYCN2A0fCKDw==" saltValue="2c7S+/9VVQcfaGEpR2YmsA==" spinCount="100000" sheet="1" objects="1" scenarios="1" selectLockedCells="1" selectUnlockedCells="1"/>
  <mergeCells count="8">
    <mergeCell ref="A16:C16"/>
    <mergeCell ref="A11:B11"/>
    <mergeCell ref="A6:F6"/>
    <mergeCell ref="G6:K6"/>
    <mergeCell ref="A4:K4"/>
    <mergeCell ref="A13:C13"/>
    <mergeCell ref="A14:C14"/>
    <mergeCell ref="A15:C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SATISF II TRIM 2025</vt:lpstr>
      <vt:lpstr>CONSOLIDADO SAT</vt:lpstr>
      <vt:lpstr>RECOMENDAC II TRIM 2025</vt:lpstr>
      <vt:lpstr>PREGUNTAS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Calidad 4</dc:creator>
  <cp:lastModifiedBy>Prueba 45</cp:lastModifiedBy>
  <dcterms:created xsi:type="dcterms:W3CDTF">2020-01-13T17:04:52Z</dcterms:created>
  <dcterms:modified xsi:type="dcterms:W3CDTF">2025-08-21T22:07:12Z</dcterms:modified>
</cp:coreProperties>
</file>