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tolop\Desktop\OFICIOS  - TORRE NUEVA\INFORMES\24. FEBRERO\"/>
    </mc:Choice>
  </mc:AlternateContent>
  <xr:revisionPtr revIDLastSave="0" documentId="13_ncr:1_{82425FF0-5B71-4D2A-A621-55070849396F}"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25'!$A$2:$AI$132</definedName>
    <definedName name="_xlnm.Print_Titles" localSheetId="0">'JUN 25'!$2:$23</definedName>
  </definedNames>
  <calcPr calcId="181029"/>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92" i="2" l="1"/>
  <c r="AK52" i="2"/>
  <c r="AF55" i="2"/>
  <c r="M53" i="2"/>
  <c r="M52" i="2"/>
  <c r="W61" i="2"/>
  <c r="W63" i="2" s="1"/>
  <c r="AE61" i="2"/>
  <c r="M51" i="2"/>
  <c r="E26" i="2"/>
  <c r="M50" i="2"/>
  <c r="O63" i="2"/>
  <c r="M47" i="2"/>
  <c r="M46" i="2"/>
  <c r="M45" i="2"/>
  <c r="M49" i="2"/>
  <c r="M48" i="2"/>
  <c r="M55" i="2" l="1"/>
  <c r="AK53" i="2"/>
  <c r="AA61" i="2"/>
  <c r="K62" i="2"/>
  <c r="AH131" i="2" l="1"/>
  <c r="G63" i="2"/>
  <c r="K61" i="2"/>
  <c r="K63" i="2" s="1"/>
  <c r="AF56" i="2"/>
  <c r="AB44" i="2"/>
  <c r="G37" i="2"/>
  <c r="Y19" i="2"/>
  <c r="S19" i="2"/>
  <c r="N19" i="2"/>
  <c r="I17" i="2"/>
  <c r="AK55" i="2" s="1"/>
  <c r="I19" i="2" l="1"/>
  <c r="AD19" i="2" s="1"/>
  <c r="AE62" i="2"/>
  <c r="AA62" i="2" s="1"/>
  <c r="AA63" i="2" s="1"/>
  <c r="H55" i="2"/>
  <c r="H56" i="2" s="1"/>
  <c r="AE63" i="2" l="1"/>
</calcChain>
</file>

<file path=xl/sharedStrings.xml><?xml version="1.0" encoding="utf-8"?>
<sst xmlns="http://schemas.openxmlformats.org/spreadsheetml/2006/main" count="214" uniqueCount="176">
  <si>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</si>
  <si>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</si>
  <si>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</si>
  <si>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</si>
  <si>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</si>
  <si>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</si>
  <si>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</si>
  <si>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</si>
  <si>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</si>
  <si>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</si>
  <si>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</si>
  <si>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</si>
  <si>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</si>
  <si>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</si>
  <si>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</si>
  <si>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</si>
  <si>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</si>
  <si>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</si>
  <si>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</si>
  <si>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</si>
  <si>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</si>
  <si>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</si>
  <si>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</si>
  <si>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</si>
  <si>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</si>
  <si>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</si>
  <si>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</si>
  <si>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</si>
  <si>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</si>
  <si>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</si>
  <si>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</si>
  <si>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</si>
  <si>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</si>
  <si>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</si>
  <si>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CONTRATO DE OBRA</t>
  </si>
  <si>
    <t>CONTRATO DE INTERVENTORIA DE OBRA</t>
  </si>
  <si>
    <t>Contratante:</t>
  </si>
  <si>
    <t>Contrato Nº:</t>
  </si>
  <si>
    <t>358 DE 2023</t>
  </si>
  <si>
    <t>078 DE 2024</t>
  </si>
  <si>
    <t>Contratista:</t>
  </si>
  <si>
    <t>CONSORCIO EVOLET</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</si>
  <si>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</si>
  <si>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</si>
  <si>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</si>
  <si>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</si>
  <si>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</si>
  <si>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</si>
  <si>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</si>
  <si>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</si>
  <si>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</si>
  <si>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</si>
  <si>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</si>
  <si>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</si>
  <si>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</si>
  <si>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</si>
  <si>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</si>
  <si>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</si>
  <si>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</si>
  <si>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</si>
  <si>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</si>
  <si>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</si>
  <si>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</si>
  <si>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</si>
  <si>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</si>
  <si>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</si>
  <si>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</si>
  <si>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</si>
  <si>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</si>
  <si>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</si>
  <si>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</si>
  <si>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</si>
  <si>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</si>
  <si>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</si>
  <si>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</si>
  <si>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</si>
  <si>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</si>
  <si>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</si>
  <si>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</si>
  <si>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</si>
  <si>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</si>
  <si>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</si>
  <si>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</si>
  <si>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</si>
  <si>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</si>
  <si>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</si>
  <si>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</si>
  <si>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</si>
  <si>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</si>
  <si>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</si>
  <si>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</si>
  <si>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</si>
  <si>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</si>
  <si>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</si>
  <si>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</si>
  <si>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</si>
  <si>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</si>
  <si>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</si>
  <si>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</si>
  <si>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</si>
  <si>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</si>
  <si>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</si>
  <si>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</si>
  <si>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</si>
  <si>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</si>
  <si>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</si>
  <si>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</si>
  <si>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</si>
  <si>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</si>
  <si>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</si>
  <si>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</si>
  <si>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</si>
  <si>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</si>
  <si>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</si>
  <si>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</si>
  <si>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</si>
  <si>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</si>
  <si>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</si>
  <si>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</si>
  <si>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</si>
  <si>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</si>
  <si>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</si>
  <si>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</si>
  <si>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</si>
  <si>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</si>
  <si>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</si>
  <si>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</si>
  <si>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</si>
  <si>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</si>
  <si>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</si>
  <si>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</si>
  <si>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</si>
  <si>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</si>
  <si>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</si>
  <si>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</si>
  <si>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13 de mayo de 2026</t>
  </si>
  <si>
    <t>JUNIO 2025</t>
  </si>
  <si>
    <t>Acta Parcial No. 3</t>
  </si>
  <si>
    <t>JULIO 2025</t>
  </si>
  <si>
    <t>Acta Parcial No. 4</t>
  </si>
  <si>
    <t>Acta Parcial No. 5</t>
  </si>
  <si>
    <t>AGOSTO 2025</t>
  </si>
  <si>
    <t>SEPTIEMBRE 2025</t>
  </si>
  <si>
    <t>Acta Parcial No. 6</t>
  </si>
  <si>
    <t>OCTUBRE 2025</t>
  </si>
  <si>
    <t>Veinticinco (25) meses y veintiún  (21) días.</t>
  </si>
  <si>
    <t>Acta Parcial No. 7</t>
  </si>
  <si>
    <t>Acta Parcial No. 8</t>
  </si>
  <si>
    <t>NOVIEMBRE 2025</t>
  </si>
  <si>
    <t>CONSORCIO ADN GLOBAL</t>
  </si>
  <si>
    <t>Contratista cesionario:</t>
  </si>
  <si>
    <t>CONSORCIO ADN GLOBAL, REPRESENTANTE LEGAL. MARTHA LUCÍA CASTRO BURBANO</t>
  </si>
  <si>
    <t>DICIEMBRE 2025</t>
  </si>
  <si>
    <t>Acta Parcial No. 9</t>
  </si>
  <si>
    <t>ENERO 2026</t>
  </si>
  <si>
    <t>Nombre: Martha Isabel Andrade Penagos</t>
  </si>
  <si>
    <t>PRIMER PISO CON REPELLOS DE PISO Y PAREDES TERMINADOS, ENCHAPES TERMINADOS, TRABAJO EN COMPONENTE ELECTRICO Y MECANICO AVANZADO, ESTUCOS TERMINADOS, INICIO EN CIELORRASO Y REDES RCI E HIDROSANITARIA TERMINADAS</t>
  </si>
  <si>
    <t>SEGUNDO PISO SE EVIDENCIA EL GRAN AVANCE EN REDES SECAS Y REDES RCI E HIDROSANITARIAS, ESTUCOS Y ENCHAPES TERMINADOS, FOSO DE ASCENSOR EN ADECUACIÓN PARA INSTALACION DE ASCENSOR.</t>
  </si>
  <si>
    <t>TERCER PISO SE EVIDENCIA EL GRAN AVANCE EN REDES SECAS Y REDES RCI E HIDROSANITARIAS, ESTUCOS Y ENCHAPES TERMINADOS, FOSO DE ASCENSOR EN ADECUACIÓN PARA INSTALACION DE ASCENSOR.</t>
  </si>
  <si>
    <t>DECIMO PISO</t>
  </si>
  <si>
    <t>CUARTO PISO SE EVIDENCIA EL GRAN AVANCE EN REDES SECAS Y REDES RCI E HIDROSANITARIAS, ESTUCOS Y ENCHAPES TERMINADOS, FOSO DE ASCENSOR EN ADECUACIÓN PARA INSTALACION DE ASCENSOR.</t>
  </si>
  <si>
    <t>QUINTO PISO SE EVIDENCIA EL GRAN AVANCE EN REDES SECAS Y REDES RCI E HIDROSANITARIAS, ESTUCOS Y ENCHAPES TERMINADOS, FOSO DE ASCENSOR EN ADECUACIÓN PARA INSTALACION DE ASCENSOR.</t>
  </si>
  <si>
    <t>SEXTO PISO SE EVIDENCIA EL GRAN AVANCE EN REDES RCI E HIDROSANITARIAS, COMPONENTE MECÁNICO, ESTUCOS Y ENCHAPES TERMINADOS, FOSO DE ASCENSOR EN ADECUACIÓN PARA INSTALACION DE ASCENSOR.</t>
  </si>
  <si>
    <t>SEPTIMO PISO SE EVIDENCIA EL GRAN AVANCE EN REDES RCI E HIDROSANITARIAS, COMPONENTE MECÁNICO, ESTUCOS Y ENCHAPES TERMINADOS, FOSO DE ASCENSOR EN ADECUACIÓN PARA INSTALACION DE ASCENSOR.</t>
  </si>
  <si>
    <t>OCTAVO PISO SE EVIDENCIA EL GRAN AVANCE EN REDES RCI E HIDROSANITARIAS, COMPONENTE MECÁNICO, ESTUCOS Y ENCHAPES TERMINADOS, FOSO DE ASCENSOR EN ADECUACIÓN PARA INSTALACION DE ASCENSOR.</t>
  </si>
  <si>
    <t>NOVENO PISO SE EVIDENCIA EL GRAN AVANCE EN REDES RCI E HIDROSANITARIAS, COMPONENTE MECÁNICO, ESTUCOS Y ENCHAPES EN FASE FINAL, FOSO DE ASCENSOR EN ADECUACIÓN PARA INSTALACION DE ASCENSOR.</t>
  </si>
  <si>
    <t>25 DE ENERO AL 25 DE FEBRERO DE 2026</t>
  </si>
  <si>
    <t>FEBRERO 2026</t>
  </si>
  <si>
    <t>Cargo: Apoyo a la supervision CTO 078 de 2024</t>
  </si>
  <si>
    <t>Cargo: Supervisora CTO 078 de 2024</t>
  </si>
  <si>
    <t>FACHADA FRONTAL Y LATERAL LADO NORTE, INSTALACION DE VENTANERIA, ESTUCOS Y RELLENOS EN UN 95%,  INSTALACIÓN DE SOBREFACHADA</t>
  </si>
  <si>
    <t>Entre el 25 de enero y el 25 de febrero de 2026, la obra correspondiente al Contrato 358 de 2023 continuó desarrollándose con un ritmo sostenido de ejecución, alcanzando un avance físico acumulado del 70,05 % del total del proyecto, lo cual refleja la consolidación de múltiples frentes de trabajo y el progreso significativo en los diferentes componentes constructivos de la edificación.
Durante este periodo se mantuvo el fortalecimiento de las actividades relacionadas con el componente eléctrico, destacándose el inicio y ejecución de los trabajos correspondientes a la subestación eléctrica de la torre, así como la instalación de la planta eléctrica, elementos fundamentales para garantizar la autonomía energética y la operatividad de la infraestructura hospitalaria. Estas actividades se desarrollan de acuerdo con las especificaciones técnicas del proyecto y en articulación con las demás redes y sistemas del edificio.
En cuanto al componente de fachada, se dio inicio a la instalación de la sobrefachada de la torre, actividad que a la fecha presenta un avance aproximado del 20 %, contribuyendo progresivamente al cierre arquitectónico exterior del edificio y al mejoramiento de las condiciones de protección y eficiencia del mismo.
Respecto a los acabados interiores, se evidencia un avance significativo, alcanzando aproximadamente un 40 % de ejecución en esta etapa del proyecto. Dentro de estas actividades se destaca que la totalidad de los cielorrasos ya cuenta con su estructura o esqueleto metálico instalado, lo cual permite avanzar de manera articulada con la instalación de redes técnicas y los acabados finales. De igual forma, se registra un avance superior al 30 % en la instalación de pisos y en la aplicación de estucos, actividades que continúan ejecutándose en diferentes niveles de la torre.
En paralelo, continúan desarrollándose en su etapa final las labores asociadas a las redes técnicas del edificio, incluyendo sistemas eléctricos, hidrosanitarios, contra incendios y de climatización, permitiendo habilitar progresivamente las áreas interiores para el desarrollo de los acabados arquitectónicos.
En relación con el helipuerto, se informa que durante este periodo se iniciaron las actividades logísticas y de suministro necesarias para su ejecución, evidenciándose el inicio del ingreso de materiales a obra, los cuales permitirán dar inicio próximamente a la instalación de la estructura del helipuerto, conforme a la programación establecida del proyecto.
En términos generales, durante el periodo evaluado se mantuvieron múltiples frentes de trabajo activos de manera simultánea, permitiendo avanzar de manera coordinada en los componentes estructurales, técnicos y arquitectónicos de la obra. Este progreso evidencia el cumplimiento de la programación prevista y consolida las condiciones necesarias para continuar con las etapas finales de ejecución del proyecto.</t>
  </si>
  <si>
    <t>HOSPITAL UNIVERSITARIO SAN JOSÉ DE POPAYÁN</t>
  </si>
  <si>
    <t>POPAYÁN</t>
  </si>
  <si>
    <t>y el</t>
  </si>
  <si>
    <t>CONSTRUCCIÓN DE CIMENTACIÓN Y SALA DE MAQUINAS PARA SUBESTACION ELECTRICA Y PLANTA ELECTRICA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</si>
</sst>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75">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49" fontId="15" fillId="0" borderId="8" xfId="0" applyNumberFormat="1" applyFont="1" applyBorder="1"/>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14" fontId="14" fillId="4" borderId="24" xfId="0" applyNumberFormat="1" applyFont="1" applyFill="1" applyBorder="1" applyAlignment="1">
      <alignment horizontal="center"/>
    </xf>
    <xf numFmtId="0" fontId="14" fillId="4" borderId="24" xfId="0" applyFont="1" applyFill="1" applyBorder="1" applyAlignment="1">
      <alignment horizontal="center"/>
    </xf>
    <xf numFmtId="167" fontId="14" fillId="0" borderId="8" xfId="1" applyFont="1" applyFill="1" applyBorder="1" applyAlignment="1">
      <alignment horizontal="center"/>
    </xf>
    <xf numFmtId="167" fontId="14" fillId="0" borderId="24" xfId="1" applyFont="1" applyFill="1" applyBorder="1" applyAlignment="1">
      <alignment horizontal="center"/>
    </xf>
    <xf numFmtId="0" fontId="11" fillId="0" borderId="7" xfId="3" applyFont="1" applyBorder="1" applyAlignment="1">
      <alignment horizontal="center"/>
    </xf>
    <xf numFmtId="0" fontId="11" fillId="0" borderId="8" xfId="3" applyFont="1" applyBorder="1" applyAlignment="1">
      <alignment horizontal="center"/>
    </xf>
    <xf numFmtId="0" fontId="11" fillId="0" borderId="9" xfId="3" applyFont="1" applyBorder="1" applyAlignment="1">
      <alignment horizontal="center"/>
    </xf>
    <xf numFmtId="14" fontId="11" fillId="0" borderId="10" xfId="4" applyNumberFormat="1" applyFont="1" applyFill="1" applyBorder="1" applyAlignment="1">
      <alignment horizontal="center"/>
    </xf>
    <xf numFmtId="14" fontId="11" fillId="0" borderId="8" xfId="4" applyNumberFormat="1" applyFont="1" applyFill="1" applyBorder="1" applyAlignment="1">
      <alignment horizontal="center"/>
    </xf>
    <xf numFmtId="14" fontId="11" fillId="0" borderId="9" xfId="4" applyNumberFormat="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165" fontId="11" fillId="0" borderId="10" xfId="4" applyFont="1" applyFill="1" applyBorder="1" applyAlignment="1">
      <alignment horizontal="center"/>
    </xf>
    <xf numFmtId="165" fontId="11" fillId="0" borderId="9" xfId="4" applyFont="1" applyFill="1" applyBorder="1" applyAlignment="1">
      <alignment horizont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165" fontId="11" fillId="0" borderId="10" xfId="3" applyNumberFormat="1" applyFont="1" applyBorder="1" applyAlignment="1">
      <alignment horizontal="center"/>
    </xf>
    <xf numFmtId="165" fontId="11" fillId="0" borderId="8" xfId="3" applyNumberFormat="1" applyFont="1" applyBorder="1" applyAlignment="1">
      <alignment horizontal="center"/>
    </xf>
    <xf numFmtId="165" fontId="11" fillId="0" borderId="11" xfId="3" applyNumberFormat="1" applyFont="1" applyBorder="1" applyAlignment="1">
      <alignment horizontal="center"/>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4" fontId="11" fillId="0" borderId="21" xfId="4" applyNumberFormat="1" applyFont="1" applyFill="1" applyBorder="1" applyAlignment="1">
      <alignment horizontal="center"/>
    </xf>
    <xf numFmtId="165" fontId="11" fillId="0" borderId="21" xfId="3" applyNumberFormat="1" applyFont="1" applyBorder="1" applyAlignment="1">
      <alignment horizontal="center"/>
    </xf>
    <xf numFmtId="0" fontId="11" fillId="0" borderId="21" xfId="3" applyFont="1" applyBorder="1" applyAlignment="1">
      <alignment horizontal="center"/>
    </xf>
    <xf numFmtId="0" fontId="11" fillId="0" borderId="22" xfId="3" applyFont="1" applyBorder="1" applyAlignment="1">
      <alignment horizontal="center"/>
    </xf>
    <xf numFmtId="0" fontId="11" fillId="0" borderId="20" xfId="3" applyFont="1" applyBorder="1" applyAlignment="1">
      <alignment horizontal="center" vertical="center"/>
    </xf>
    <xf numFmtId="0" fontId="11" fillId="0" borderId="21" xfId="3" applyFont="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169" fontId="11" fillId="0" borderId="21" xfId="2" applyNumberFormat="1" applyFont="1" applyFill="1" applyBorder="1" applyAlignment="1">
      <alignment horizontal="center"/>
    </xf>
    <xf numFmtId="165" fontId="11" fillId="0" borderId="21" xfId="4"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4" fontId="11" fillId="0" borderId="21" xfId="3" applyNumberFormat="1" applyFont="1" applyBorder="1" applyAlignment="1">
      <alignment horizontal="center"/>
    </xf>
    <xf numFmtId="165" fontId="11" fillId="0" borderId="22" xfId="4" applyFont="1" applyFill="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5" fillId="0" borderId="38" xfId="3" applyFont="1" applyBorder="1"/>
    <xf numFmtId="0" fontId="5" fillId="0" borderId="39" xfId="3" applyFont="1" applyBorder="1"/>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164" fontId="5" fillId="3" borderId="21" xfId="0" applyNumberFormat="1" applyFont="1" applyFill="1" applyBorder="1" applyAlignment="1">
      <alignment horizontal="center"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165" fontId="5" fillId="3" borderId="21" xfId="2" applyFont="1" applyFill="1" applyBorder="1" applyAlignment="1">
      <alignment horizontal="center" vertical="center"/>
    </xf>
    <xf numFmtId="165" fontId="5" fillId="0" borderId="21" xfId="2" applyFont="1" applyFill="1" applyBorder="1" applyAlignment="1">
      <alignment horizontal="center"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167" fontId="11" fillId="0" borderId="0" xfId="0" applyNumberFormat="1" applyFont="1"/>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8" Type="http://schemas.openxmlformats.org/officeDocument/2006/relationships/image" Target="../media/image8.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20" Type="http://schemas.openxmlformats.org/officeDocument/2006/relationships/image" Target="../media/image20.jpeg"/><Relationship Id="rId41" Type="http://schemas.openxmlformats.org/officeDocument/2006/relationships/image" Target="../media/image41.jpe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95</xdr:row>
      <xdr:rowOff>0</xdr:rowOff>
    </xdr:from>
    <xdr:to>
      <xdr:col>39</xdr:col>
      <xdr:colOff>304800</xdr:colOff>
      <xdr:row>95</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88901</xdr:colOff>
      <xdr:row>95</xdr:row>
      <xdr:rowOff>101600</xdr:rowOff>
    </xdr:from>
    <xdr:to>
      <xdr:col>4</xdr:col>
      <xdr:colOff>202230</xdr:colOff>
      <xdr:row>95</xdr:row>
      <xdr:rowOff>3341600</xdr:rowOff>
    </xdr:to>
    <xdr:pic>
      <xdr:nvPicPr>
        <xdr:cNvPr id="2" name="Imagen 1">
          <a:extLst>
            <a:ext uri="{FF2B5EF4-FFF2-40B4-BE49-F238E27FC236}">
              <a16:creationId xmlns:a16="http://schemas.microsoft.com/office/drawing/2014/main" id="{600AA5FA-B062-5914-BF1A-FB876CDFDC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1" y="29921200"/>
          <a:ext cx="242472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431801</xdr:colOff>
      <xdr:row>95</xdr:row>
      <xdr:rowOff>114300</xdr:rowOff>
    </xdr:from>
    <xdr:to>
      <xdr:col>7</xdr:col>
      <xdr:colOff>392730</xdr:colOff>
      <xdr:row>95</xdr:row>
      <xdr:rowOff>3354300</xdr:rowOff>
    </xdr:to>
    <xdr:pic>
      <xdr:nvPicPr>
        <xdr:cNvPr id="3" name="Imagen 2">
          <a:extLst>
            <a:ext uri="{FF2B5EF4-FFF2-40B4-BE49-F238E27FC236}">
              <a16:creationId xmlns:a16="http://schemas.microsoft.com/office/drawing/2014/main" id="{1777DC2F-E051-139C-D7E1-9A2F719E235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49601" y="29933900"/>
          <a:ext cx="242472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241301</xdr:colOff>
      <xdr:row>95</xdr:row>
      <xdr:rowOff>127000</xdr:rowOff>
    </xdr:from>
    <xdr:to>
      <xdr:col>12</xdr:col>
      <xdr:colOff>659430</xdr:colOff>
      <xdr:row>95</xdr:row>
      <xdr:rowOff>3367000</xdr:rowOff>
    </xdr:to>
    <xdr:pic>
      <xdr:nvPicPr>
        <xdr:cNvPr id="7" name="Imagen 6">
          <a:extLst>
            <a:ext uri="{FF2B5EF4-FFF2-40B4-BE49-F238E27FC236}">
              <a16:creationId xmlns:a16="http://schemas.microsoft.com/office/drawing/2014/main" id="{9DF76D1C-6532-0AAE-A5B0-369E7479714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829301" y="29946600"/>
          <a:ext cx="242472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876301</xdr:colOff>
      <xdr:row>95</xdr:row>
      <xdr:rowOff>127000</xdr:rowOff>
    </xdr:from>
    <xdr:to>
      <xdr:col>15</xdr:col>
      <xdr:colOff>672130</xdr:colOff>
      <xdr:row>95</xdr:row>
      <xdr:rowOff>3367000</xdr:rowOff>
    </xdr:to>
    <xdr:pic>
      <xdr:nvPicPr>
        <xdr:cNvPr id="8" name="Imagen 7">
          <a:extLst>
            <a:ext uri="{FF2B5EF4-FFF2-40B4-BE49-F238E27FC236}">
              <a16:creationId xmlns:a16="http://schemas.microsoft.com/office/drawing/2014/main" id="{7A572D14-4447-7D43-72D3-4307EC1056E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470901" y="29946600"/>
          <a:ext cx="242472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139700</xdr:colOff>
      <xdr:row>95</xdr:row>
      <xdr:rowOff>139700</xdr:rowOff>
    </xdr:from>
    <xdr:to>
      <xdr:col>21</xdr:col>
      <xdr:colOff>152400</xdr:colOff>
      <xdr:row>95</xdr:row>
      <xdr:rowOff>3379700</xdr:rowOff>
    </xdr:to>
    <xdr:pic>
      <xdr:nvPicPr>
        <xdr:cNvPr id="9" name="Imagen 8">
          <a:extLst>
            <a:ext uri="{FF2B5EF4-FFF2-40B4-BE49-F238E27FC236}">
              <a16:creationId xmlns:a16="http://schemas.microsoft.com/office/drawing/2014/main" id="{CD7DB1AA-AE49-0531-9263-D284505859A5}"/>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5004" r="26402"/>
        <a:stretch>
          <a:fillRect/>
        </a:stretch>
      </xdr:blipFill>
      <xdr:spPr bwMode="auto">
        <a:xfrm>
          <a:off x="11188700" y="29959300"/>
          <a:ext cx="29591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292100</xdr:colOff>
      <xdr:row>95</xdr:row>
      <xdr:rowOff>139700</xdr:rowOff>
    </xdr:from>
    <xdr:to>
      <xdr:col>29</xdr:col>
      <xdr:colOff>0</xdr:colOff>
      <xdr:row>95</xdr:row>
      <xdr:rowOff>3379700</xdr:rowOff>
    </xdr:to>
    <xdr:pic>
      <xdr:nvPicPr>
        <xdr:cNvPr id="11" name="Imagen 10">
          <a:extLst>
            <a:ext uri="{FF2B5EF4-FFF2-40B4-BE49-F238E27FC236}">
              <a16:creationId xmlns:a16="http://schemas.microsoft.com/office/drawing/2014/main" id="{02AC17D1-835E-D914-2E24-FF8E2CF825CE}"/>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4131" r="15510"/>
        <a:stretch>
          <a:fillRect/>
        </a:stretch>
      </xdr:blipFill>
      <xdr:spPr bwMode="auto">
        <a:xfrm>
          <a:off x="14287500" y="29959300"/>
          <a:ext cx="30353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152401</xdr:colOff>
      <xdr:row>95</xdr:row>
      <xdr:rowOff>152400</xdr:rowOff>
    </xdr:from>
    <xdr:to>
      <xdr:col>34</xdr:col>
      <xdr:colOff>2066094</xdr:colOff>
      <xdr:row>95</xdr:row>
      <xdr:rowOff>3392400</xdr:rowOff>
    </xdr:to>
    <xdr:pic>
      <xdr:nvPicPr>
        <xdr:cNvPr id="12" name="Imagen 11">
          <a:extLst>
            <a:ext uri="{FF2B5EF4-FFF2-40B4-BE49-F238E27FC236}">
              <a16:creationId xmlns:a16="http://schemas.microsoft.com/office/drawing/2014/main" id="{FC5BBDDA-9F4E-CF0F-81C9-0DC8159FD62E}"/>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475201" y="29972000"/>
          <a:ext cx="4313993"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101601</xdr:colOff>
      <xdr:row>97</xdr:row>
      <xdr:rowOff>76200</xdr:rowOff>
    </xdr:from>
    <xdr:to>
      <xdr:col>4</xdr:col>
      <xdr:colOff>214930</xdr:colOff>
      <xdr:row>97</xdr:row>
      <xdr:rowOff>3316200</xdr:rowOff>
    </xdr:to>
    <xdr:pic>
      <xdr:nvPicPr>
        <xdr:cNvPr id="13" name="Imagen 12">
          <a:extLst>
            <a:ext uri="{FF2B5EF4-FFF2-40B4-BE49-F238E27FC236}">
              <a16:creationId xmlns:a16="http://schemas.microsoft.com/office/drawing/2014/main" id="{E8C44486-7FBC-AF1C-FF35-F0A0AA8164E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08001" y="33870900"/>
          <a:ext cx="242472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0</xdr:colOff>
      <xdr:row>99</xdr:row>
      <xdr:rowOff>0</xdr:rowOff>
    </xdr:from>
    <xdr:to>
      <xdr:col>37</xdr:col>
      <xdr:colOff>304800</xdr:colOff>
      <xdr:row>99</xdr:row>
      <xdr:rowOff>304800</xdr:rowOff>
    </xdr:to>
    <xdr:sp macro="" textlink="">
      <xdr:nvSpPr>
        <xdr:cNvPr id="1034" name="AutoShape 10">
          <a:extLst>
            <a:ext uri="{FF2B5EF4-FFF2-40B4-BE49-F238E27FC236}">
              <a16:creationId xmlns:a16="http://schemas.microsoft.com/office/drawing/2014/main" id="{EDE3B56A-303A-5261-5B66-638E012CA10A}"/>
            </a:ext>
          </a:extLst>
        </xdr:cNvPr>
        <xdr:cNvSpPr>
          <a:spLocks noChangeAspect="1" noChangeArrowheads="1"/>
        </xdr:cNvSpPr>
      </xdr:nvSpPr>
      <xdr:spPr bwMode="auto">
        <a:xfrm>
          <a:off x="24003000" y="37475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482601</xdr:colOff>
      <xdr:row>97</xdr:row>
      <xdr:rowOff>63500</xdr:rowOff>
    </xdr:from>
    <xdr:to>
      <xdr:col>8</xdr:col>
      <xdr:colOff>37130</xdr:colOff>
      <xdr:row>97</xdr:row>
      <xdr:rowOff>3303500</xdr:rowOff>
    </xdr:to>
    <xdr:pic>
      <xdr:nvPicPr>
        <xdr:cNvPr id="15" name="Imagen 14">
          <a:extLst>
            <a:ext uri="{FF2B5EF4-FFF2-40B4-BE49-F238E27FC236}">
              <a16:creationId xmlns:a16="http://schemas.microsoft.com/office/drawing/2014/main" id="{953AA9B2-F68A-FA27-03F0-0C0D5AEE70A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200401" y="33286700"/>
          <a:ext cx="245012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254001</xdr:colOff>
      <xdr:row>97</xdr:row>
      <xdr:rowOff>76200</xdr:rowOff>
    </xdr:from>
    <xdr:to>
      <xdr:col>12</xdr:col>
      <xdr:colOff>684830</xdr:colOff>
      <xdr:row>97</xdr:row>
      <xdr:rowOff>3316200</xdr:rowOff>
    </xdr:to>
    <xdr:pic>
      <xdr:nvPicPr>
        <xdr:cNvPr id="16" name="Imagen 15">
          <a:extLst>
            <a:ext uri="{FF2B5EF4-FFF2-40B4-BE49-F238E27FC236}">
              <a16:creationId xmlns:a16="http://schemas.microsoft.com/office/drawing/2014/main" id="{B6009B6A-8E3D-9F31-F51A-ABD24BEE102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867401" y="33299400"/>
          <a:ext cx="243742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xdr:colOff>
      <xdr:row>97</xdr:row>
      <xdr:rowOff>101600</xdr:rowOff>
    </xdr:from>
    <xdr:to>
      <xdr:col>15</xdr:col>
      <xdr:colOff>690004</xdr:colOff>
      <xdr:row>97</xdr:row>
      <xdr:rowOff>3341600</xdr:rowOff>
    </xdr:to>
    <xdr:pic>
      <xdr:nvPicPr>
        <xdr:cNvPr id="18" name="Imagen 17">
          <a:extLst>
            <a:ext uri="{FF2B5EF4-FFF2-40B4-BE49-F238E27FC236}">
              <a16:creationId xmlns:a16="http://schemas.microsoft.com/office/drawing/2014/main" id="{4603A8D1-A299-1D05-0F87-EA88BAE0910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8509001" y="33324800"/>
          <a:ext cx="2417203"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127000</xdr:colOff>
      <xdr:row>97</xdr:row>
      <xdr:rowOff>76200</xdr:rowOff>
    </xdr:from>
    <xdr:to>
      <xdr:col>20</xdr:col>
      <xdr:colOff>6358</xdr:colOff>
      <xdr:row>97</xdr:row>
      <xdr:rowOff>3316200</xdr:rowOff>
    </xdr:to>
    <xdr:pic>
      <xdr:nvPicPr>
        <xdr:cNvPr id="20" name="Imagen 19">
          <a:extLst>
            <a:ext uri="{FF2B5EF4-FFF2-40B4-BE49-F238E27FC236}">
              <a16:creationId xmlns:a16="http://schemas.microsoft.com/office/drawing/2014/main" id="{EDA9DCE2-C3D3-F760-6558-6BBA0E81FEC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176000" y="33299400"/>
          <a:ext cx="241935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101600</xdr:colOff>
      <xdr:row>97</xdr:row>
      <xdr:rowOff>76200</xdr:rowOff>
    </xdr:from>
    <xdr:to>
      <xdr:col>26</xdr:col>
      <xdr:colOff>82558</xdr:colOff>
      <xdr:row>97</xdr:row>
      <xdr:rowOff>3316200</xdr:rowOff>
    </xdr:to>
    <xdr:pic>
      <xdr:nvPicPr>
        <xdr:cNvPr id="21" name="Imagen 20">
          <a:extLst>
            <a:ext uri="{FF2B5EF4-FFF2-40B4-BE49-F238E27FC236}">
              <a16:creationId xmlns:a16="http://schemas.microsoft.com/office/drawing/2014/main" id="{93B61DEF-B01E-E7B9-38FA-DB7D56C2870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3690600" y="33299400"/>
          <a:ext cx="241935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203200</xdr:colOff>
      <xdr:row>97</xdr:row>
      <xdr:rowOff>76200</xdr:rowOff>
    </xdr:from>
    <xdr:to>
      <xdr:col>33</xdr:col>
      <xdr:colOff>228600</xdr:colOff>
      <xdr:row>97</xdr:row>
      <xdr:rowOff>3316200</xdr:rowOff>
    </xdr:to>
    <xdr:pic>
      <xdr:nvPicPr>
        <xdr:cNvPr id="22" name="Imagen 21">
          <a:extLst>
            <a:ext uri="{FF2B5EF4-FFF2-40B4-BE49-F238E27FC236}">
              <a16:creationId xmlns:a16="http://schemas.microsoft.com/office/drawing/2014/main" id="{CDE7EEAE-928B-7B2B-BF8A-33B583F6F804}"/>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5936" r="7931"/>
        <a:stretch>
          <a:fillRect/>
        </a:stretch>
      </xdr:blipFill>
      <xdr:spPr bwMode="auto">
        <a:xfrm>
          <a:off x="16230600" y="33299400"/>
          <a:ext cx="32766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330200</xdr:colOff>
      <xdr:row>97</xdr:row>
      <xdr:rowOff>76200</xdr:rowOff>
    </xdr:from>
    <xdr:to>
      <xdr:col>34</xdr:col>
      <xdr:colOff>2159000</xdr:colOff>
      <xdr:row>97</xdr:row>
      <xdr:rowOff>3316200</xdr:rowOff>
    </xdr:to>
    <xdr:pic>
      <xdr:nvPicPr>
        <xdr:cNvPr id="23" name="Imagen 22">
          <a:extLst>
            <a:ext uri="{FF2B5EF4-FFF2-40B4-BE49-F238E27FC236}">
              <a16:creationId xmlns:a16="http://schemas.microsoft.com/office/drawing/2014/main" id="{9268FF04-2D41-A31A-2AAC-1C36DADE7198}"/>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8400" r="9611"/>
        <a:stretch>
          <a:fillRect/>
        </a:stretch>
      </xdr:blipFill>
      <xdr:spPr bwMode="auto">
        <a:xfrm>
          <a:off x="19608800" y="33299400"/>
          <a:ext cx="22352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101600</xdr:colOff>
      <xdr:row>99</xdr:row>
      <xdr:rowOff>101600</xdr:rowOff>
    </xdr:from>
    <xdr:to>
      <xdr:col>4</xdr:col>
      <xdr:colOff>210636</xdr:colOff>
      <xdr:row>99</xdr:row>
      <xdr:rowOff>3341600</xdr:rowOff>
    </xdr:to>
    <xdr:pic>
      <xdr:nvPicPr>
        <xdr:cNvPr id="24" name="Imagen 23">
          <a:extLst>
            <a:ext uri="{FF2B5EF4-FFF2-40B4-BE49-F238E27FC236}">
              <a16:creationId xmlns:a16="http://schemas.microsoft.com/office/drawing/2014/main" id="{BC74F32D-8A91-2E6D-ED18-B86DBA43A8B3}"/>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08000" y="37261800"/>
          <a:ext cx="242043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304800</xdr:colOff>
      <xdr:row>99</xdr:row>
      <xdr:rowOff>101600</xdr:rowOff>
    </xdr:from>
    <xdr:to>
      <xdr:col>7</xdr:col>
      <xdr:colOff>236972</xdr:colOff>
      <xdr:row>99</xdr:row>
      <xdr:rowOff>3341600</xdr:rowOff>
    </xdr:to>
    <xdr:pic>
      <xdr:nvPicPr>
        <xdr:cNvPr id="25" name="Imagen 24">
          <a:extLst>
            <a:ext uri="{FF2B5EF4-FFF2-40B4-BE49-F238E27FC236}">
              <a16:creationId xmlns:a16="http://schemas.microsoft.com/office/drawing/2014/main" id="{5269E216-7B3C-9F61-B48F-43148557312E}"/>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022600" y="37261800"/>
          <a:ext cx="2421372"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304800</xdr:colOff>
      <xdr:row>99</xdr:row>
      <xdr:rowOff>101600</xdr:rowOff>
    </xdr:from>
    <xdr:to>
      <xdr:col>12</xdr:col>
      <xdr:colOff>313172</xdr:colOff>
      <xdr:row>99</xdr:row>
      <xdr:rowOff>3341600</xdr:rowOff>
    </xdr:to>
    <xdr:pic>
      <xdr:nvPicPr>
        <xdr:cNvPr id="27" name="Imagen 26">
          <a:extLst>
            <a:ext uri="{FF2B5EF4-FFF2-40B4-BE49-F238E27FC236}">
              <a16:creationId xmlns:a16="http://schemas.microsoft.com/office/drawing/2014/main" id="{B7F79626-F5E7-53AE-79AE-53FF5F77FCC5}"/>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5511800" y="37261800"/>
          <a:ext cx="2421372"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381000</xdr:colOff>
      <xdr:row>99</xdr:row>
      <xdr:rowOff>76200</xdr:rowOff>
    </xdr:from>
    <xdr:to>
      <xdr:col>15</xdr:col>
      <xdr:colOff>736600</xdr:colOff>
      <xdr:row>99</xdr:row>
      <xdr:rowOff>3316200</xdr:rowOff>
    </xdr:to>
    <xdr:pic>
      <xdr:nvPicPr>
        <xdr:cNvPr id="28" name="Imagen 27">
          <a:extLst>
            <a:ext uri="{FF2B5EF4-FFF2-40B4-BE49-F238E27FC236}">
              <a16:creationId xmlns:a16="http://schemas.microsoft.com/office/drawing/2014/main" id="{AA160FA8-7FDB-6953-C9DD-8703CC056E80}"/>
            </a:ext>
          </a:extLst>
        </xdr:cNvPr>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7665" r="23352"/>
        <a:stretch>
          <a:fillRect/>
        </a:stretch>
      </xdr:blipFill>
      <xdr:spPr bwMode="auto">
        <a:xfrm>
          <a:off x="8001000" y="37236400"/>
          <a:ext cx="29718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127001</xdr:colOff>
      <xdr:row>99</xdr:row>
      <xdr:rowOff>101600</xdr:rowOff>
    </xdr:from>
    <xdr:to>
      <xdr:col>20</xdr:col>
      <xdr:colOff>4058</xdr:colOff>
      <xdr:row>99</xdr:row>
      <xdr:rowOff>3341600</xdr:rowOff>
    </xdr:to>
    <xdr:pic>
      <xdr:nvPicPr>
        <xdr:cNvPr id="31" name="Imagen 30">
          <a:extLst>
            <a:ext uri="{FF2B5EF4-FFF2-40B4-BE49-F238E27FC236}">
              <a16:creationId xmlns:a16="http://schemas.microsoft.com/office/drawing/2014/main" id="{45D63789-3089-3639-6087-76EE62483DD2}"/>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1176001" y="37261800"/>
          <a:ext cx="2417057"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76200</xdr:colOff>
      <xdr:row>99</xdr:row>
      <xdr:rowOff>101600</xdr:rowOff>
    </xdr:from>
    <xdr:to>
      <xdr:col>26</xdr:col>
      <xdr:colOff>57158</xdr:colOff>
      <xdr:row>99</xdr:row>
      <xdr:rowOff>3341600</xdr:rowOff>
    </xdr:to>
    <xdr:pic>
      <xdr:nvPicPr>
        <xdr:cNvPr id="32" name="Imagen 31">
          <a:extLst>
            <a:ext uri="{FF2B5EF4-FFF2-40B4-BE49-F238E27FC236}">
              <a16:creationId xmlns:a16="http://schemas.microsoft.com/office/drawing/2014/main" id="{F5AF4966-CAEA-FE1A-D924-EEC8DCD91874}"/>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3665200" y="37261800"/>
          <a:ext cx="241935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203200</xdr:colOff>
      <xdr:row>99</xdr:row>
      <xdr:rowOff>101600</xdr:rowOff>
    </xdr:from>
    <xdr:to>
      <xdr:col>32</xdr:col>
      <xdr:colOff>431800</xdr:colOff>
      <xdr:row>99</xdr:row>
      <xdr:rowOff>3341600</xdr:rowOff>
    </xdr:to>
    <xdr:pic>
      <xdr:nvPicPr>
        <xdr:cNvPr id="33" name="Imagen 32">
          <a:extLst>
            <a:ext uri="{FF2B5EF4-FFF2-40B4-BE49-F238E27FC236}">
              <a16:creationId xmlns:a16="http://schemas.microsoft.com/office/drawing/2014/main" id="{2C9D4614-F5BD-85EB-EAC8-96E957FA9B27}"/>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8866" r="21387"/>
        <a:stretch>
          <a:fillRect/>
        </a:stretch>
      </xdr:blipFill>
      <xdr:spPr bwMode="auto">
        <a:xfrm>
          <a:off x="16230600" y="37261800"/>
          <a:ext cx="29972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101600</xdr:colOff>
      <xdr:row>99</xdr:row>
      <xdr:rowOff>127000</xdr:rowOff>
    </xdr:from>
    <xdr:to>
      <xdr:col>34</xdr:col>
      <xdr:colOff>2114558</xdr:colOff>
      <xdr:row>99</xdr:row>
      <xdr:rowOff>3367000</xdr:rowOff>
    </xdr:to>
    <xdr:pic>
      <xdr:nvPicPr>
        <xdr:cNvPr id="34" name="Imagen 33">
          <a:extLst>
            <a:ext uri="{FF2B5EF4-FFF2-40B4-BE49-F238E27FC236}">
              <a16:creationId xmlns:a16="http://schemas.microsoft.com/office/drawing/2014/main" id="{F87F8A8B-BFBA-129F-A505-0B073C223052}"/>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9380200" y="37287200"/>
          <a:ext cx="241935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101600</xdr:colOff>
      <xdr:row>101</xdr:row>
      <xdr:rowOff>50800</xdr:rowOff>
    </xdr:from>
    <xdr:to>
      <xdr:col>5</xdr:col>
      <xdr:colOff>127000</xdr:colOff>
      <xdr:row>101</xdr:row>
      <xdr:rowOff>3290800</xdr:rowOff>
    </xdr:to>
    <xdr:pic>
      <xdr:nvPicPr>
        <xdr:cNvPr id="35" name="Imagen 34">
          <a:extLst>
            <a:ext uri="{FF2B5EF4-FFF2-40B4-BE49-F238E27FC236}">
              <a16:creationId xmlns:a16="http://schemas.microsoft.com/office/drawing/2014/main" id="{469074A0-10E8-4856-CC84-9832026F6A04}"/>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0601" r="18726"/>
        <a:stretch>
          <a:fillRect/>
        </a:stretch>
      </xdr:blipFill>
      <xdr:spPr bwMode="auto">
        <a:xfrm>
          <a:off x="508000" y="41148000"/>
          <a:ext cx="30480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203200</xdr:colOff>
      <xdr:row>101</xdr:row>
      <xdr:rowOff>50800</xdr:rowOff>
    </xdr:from>
    <xdr:to>
      <xdr:col>9</xdr:col>
      <xdr:colOff>33226</xdr:colOff>
      <xdr:row>101</xdr:row>
      <xdr:rowOff>3290800</xdr:rowOff>
    </xdr:to>
    <xdr:pic>
      <xdr:nvPicPr>
        <xdr:cNvPr id="37" name="Imagen 36">
          <a:extLst>
            <a:ext uri="{FF2B5EF4-FFF2-40B4-BE49-F238E27FC236}">
              <a16:creationId xmlns:a16="http://schemas.microsoft.com/office/drawing/2014/main" id="{524720E2-B1A6-A282-961C-CF7F2D5D63FD}"/>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3632200" y="41148000"/>
          <a:ext cx="242082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101600</xdr:colOff>
      <xdr:row>101</xdr:row>
      <xdr:rowOff>50800</xdr:rowOff>
    </xdr:from>
    <xdr:to>
      <xdr:col>13</xdr:col>
      <xdr:colOff>33226</xdr:colOff>
      <xdr:row>101</xdr:row>
      <xdr:rowOff>3290800</xdr:rowOff>
    </xdr:to>
    <xdr:pic>
      <xdr:nvPicPr>
        <xdr:cNvPr id="38" name="Imagen 37">
          <a:extLst>
            <a:ext uri="{FF2B5EF4-FFF2-40B4-BE49-F238E27FC236}">
              <a16:creationId xmlns:a16="http://schemas.microsoft.com/office/drawing/2014/main" id="{30F4562F-1749-D532-C851-679F50637293}"/>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6121400" y="41148000"/>
          <a:ext cx="242082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101600</xdr:colOff>
      <xdr:row>101</xdr:row>
      <xdr:rowOff>50800</xdr:rowOff>
    </xdr:from>
    <xdr:to>
      <xdr:col>15</xdr:col>
      <xdr:colOff>795226</xdr:colOff>
      <xdr:row>101</xdr:row>
      <xdr:rowOff>3290800</xdr:rowOff>
    </xdr:to>
    <xdr:pic>
      <xdr:nvPicPr>
        <xdr:cNvPr id="39" name="Imagen 38">
          <a:extLst>
            <a:ext uri="{FF2B5EF4-FFF2-40B4-BE49-F238E27FC236}">
              <a16:creationId xmlns:a16="http://schemas.microsoft.com/office/drawing/2014/main" id="{346A7934-4146-C09C-9C2C-E27F2169C861}"/>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8610600" y="41148000"/>
          <a:ext cx="242082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203200</xdr:colOff>
      <xdr:row>101</xdr:row>
      <xdr:rowOff>76200</xdr:rowOff>
    </xdr:from>
    <xdr:to>
      <xdr:col>23</xdr:col>
      <xdr:colOff>152400</xdr:colOff>
      <xdr:row>101</xdr:row>
      <xdr:rowOff>3316200</xdr:rowOff>
    </xdr:to>
    <xdr:pic>
      <xdr:nvPicPr>
        <xdr:cNvPr id="40" name="Imagen 39">
          <a:extLst>
            <a:ext uri="{FF2B5EF4-FFF2-40B4-BE49-F238E27FC236}">
              <a16:creationId xmlns:a16="http://schemas.microsoft.com/office/drawing/2014/main" id="{8C433F30-CF32-F9D1-9663-C3269C140479}"/>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7066" r="6947"/>
        <a:stretch>
          <a:fillRect/>
        </a:stretch>
      </xdr:blipFill>
      <xdr:spPr bwMode="auto">
        <a:xfrm>
          <a:off x="11252200" y="41173400"/>
          <a:ext cx="37084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355600</xdr:colOff>
      <xdr:row>101</xdr:row>
      <xdr:rowOff>76200</xdr:rowOff>
    </xdr:from>
    <xdr:to>
      <xdr:col>32</xdr:col>
      <xdr:colOff>330200</xdr:colOff>
      <xdr:row>101</xdr:row>
      <xdr:rowOff>3316200</xdr:rowOff>
    </xdr:to>
    <xdr:pic>
      <xdr:nvPicPr>
        <xdr:cNvPr id="49" name="Imagen 48">
          <a:extLst>
            <a:ext uri="{FF2B5EF4-FFF2-40B4-BE49-F238E27FC236}">
              <a16:creationId xmlns:a16="http://schemas.microsoft.com/office/drawing/2014/main" id="{6AC5BA5F-2D79-19CF-689C-6609B743B319}"/>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r="8125"/>
        <a:stretch>
          <a:fillRect/>
        </a:stretch>
      </xdr:blipFill>
      <xdr:spPr bwMode="auto">
        <a:xfrm>
          <a:off x="15163800" y="41173400"/>
          <a:ext cx="39624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101600</xdr:colOff>
      <xdr:row>101</xdr:row>
      <xdr:rowOff>76200</xdr:rowOff>
    </xdr:from>
    <xdr:to>
      <xdr:col>34</xdr:col>
      <xdr:colOff>2116026</xdr:colOff>
      <xdr:row>101</xdr:row>
      <xdr:rowOff>3316200</xdr:rowOff>
    </xdr:to>
    <xdr:pic>
      <xdr:nvPicPr>
        <xdr:cNvPr id="1050" name="Imagen 1049">
          <a:extLst>
            <a:ext uri="{FF2B5EF4-FFF2-40B4-BE49-F238E27FC236}">
              <a16:creationId xmlns:a16="http://schemas.microsoft.com/office/drawing/2014/main" id="{33B84BED-8E04-3518-86FC-0A6F33BE87AB}"/>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9380200" y="41173400"/>
          <a:ext cx="242082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101601</xdr:colOff>
      <xdr:row>103</xdr:row>
      <xdr:rowOff>76200</xdr:rowOff>
    </xdr:from>
    <xdr:to>
      <xdr:col>19</xdr:col>
      <xdr:colOff>374552</xdr:colOff>
      <xdr:row>103</xdr:row>
      <xdr:rowOff>3316200</xdr:rowOff>
    </xdr:to>
    <xdr:pic>
      <xdr:nvPicPr>
        <xdr:cNvPr id="1052" name="Imagen 1051">
          <a:extLst>
            <a:ext uri="{FF2B5EF4-FFF2-40B4-BE49-F238E27FC236}">
              <a16:creationId xmlns:a16="http://schemas.microsoft.com/office/drawing/2014/main" id="{0C69B3E5-A79C-4A3C-0D1F-CA3F6765609C}"/>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1150601" y="45034200"/>
          <a:ext cx="2406551"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304801</xdr:colOff>
      <xdr:row>103</xdr:row>
      <xdr:rowOff>76200</xdr:rowOff>
    </xdr:from>
    <xdr:to>
      <xdr:col>26</xdr:col>
      <xdr:colOff>270808</xdr:colOff>
      <xdr:row>103</xdr:row>
      <xdr:rowOff>3316200</xdr:rowOff>
    </xdr:to>
    <xdr:pic>
      <xdr:nvPicPr>
        <xdr:cNvPr id="1064" name="Imagen 1063">
          <a:extLst>
            <a:ext uri="{FF2B5EF4-FFF2-40B4-BE49-F238E27FC236}">
              <a16:creationId xmlns:a16="http://schemas.microsoft.com/office/drawing/2014/main" id="{EDE59192-FF8B-0BCD-7E1D-079A74289F45}"/>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3893801" y="45034200"/>
          <a:ext cx="2404407"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203201</xdr:colOff>
      <xdr:row>103</xdr:row>
      <xdr:rowOff>76200</xdr:rowOff>
    </xdr:from>
    <xdr:to>
      <xdr:col>32</xdr:col>
      <xdr:colOff>247552</xdr:colOff>
      <xdr:row>103</xdr:row>
      <xdr:rowOff>3316200</xdr:rowOff>
    </xdr:to>
    <xdr:pic>
      <xdr:nvPicPr>
        <xdr:cNvPr id="1065" name="Imagen 1064">
          <a:extLst>
            <a:ext uri="{FF2B5EF4-FFF2-40B4-BE49-F238E27FC236}">
              <a16:creationId xmlns:a16="http://schemas.microsoft.com/office/drawing/2014/main" id="{829D99EA-BD31-46A3-C09B-AE81348C1F6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6637001" y="45034200"/>
          <a:ext cx="2406551"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76201</xdr:colOff>
      <xdr:row>103</xdr:row>
      <xdr:rowOff>76200</xdr:rowOff>
    </xdr:from>
    <xdr:to>
      <xdr:col>34</xdr:col>
      <xdr:colOff>2076352</xdr:colOff>
      <xdr:row>103</xdr:row>
      <xdr:rowOff>3316200</xdr:rowOff>
    </xdr:to>
    <xdr:pic>
      <xdr:nvPicPr>
        <xdr:cNvPr id="1066" name="Imagen 1065">
          <a:extLst>
            <a:ext uri="{FF2B5EF4-FFF2-40B4-BE49-F238E27FC236}">
              <a16:creationId xmlns:a16="http://schemas.microsoft.com/office/drawing/2014/main" id="{CC845E24-952A-71D2-1191-AAB4BAAE205C}"/>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9354801" y="45034200"/>
          <a:ext cx="2406551"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76201</xdr:colOff>
      <xdr:row>103</xdr:row>
      <xdr:rowOff>76200</xdr:rowOff>
    </xdr:from>
    <xdr:to>
      <xdr:col>4</xdr:col>
      <xdr:colOff>171352</xdr:colOff>
      <xdr:row>103</xdr:row>
      <xdr:rowOff>3316200</xdr:rowOff>
    </xdr:to>
    <xdr:pic>
      <xdr:nvPicPr>
        <xdr:cNvPr id="1067" name="Imagen 1066">
          <a:extLst>
            <a:ext uri="{FF2B5EF4-FFF2-40B4-BE49-F238E27FC236}">
              <a16:creationId xmlns:a16="http://schemas.microsoft.com/office/drawing/2014/main" id="{5C427B49-4C17-7C30-44AE-0494D88A8F4E}"/>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82601" y="45034200"/>
          <a:ext cx="2406551"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254000</xdr:colOff>
      <xdr:row>103</xdr:row>
      <xdr:rowOff>76200</xdr:rowOff>
    </xdr:from>
    <xdr:to>
      <xdr:col>9</xdr:col>
      <xdr:colOff>304800</xdr:colOff>
      <xdr:row>103</xdr:row>
      <xdr:rowOff>3316200</xdr:rowOff>
    </xdr:to>
    <xdr:pic>
      <xdr:nvPicPr>
        <xdr:cNvPr id="1068" name="Imagen 1067">
          <a:extLst>
            <a:ext uri="{FF2B5EF4-FFF2-40B4-BE49-F238E27FC236}">
              <a16:creationId xmlns:a16="http://schemas.microsoft.com/office/drawing/2014/main" id="{F8E50B43-3757-84D5-6A31-3BF4E86B4438}"/>
            </a:ext>
          </a:extLst>
        </xdr:cNvPr>
        <xdr:cNvPicPr>
          <a:picLocks noChangeAspect="1" noChangeArrowheads="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l="7657" t="-784" r="14602" b="784"/>
        <a:stretch>
          <a:fillRect/>
        </a:stretch>
      </xdr:blipFill>
      <xdr:spPr bwMode="auto">
        <a:xfrm>
          <a:off x="2971800" y="45034200"/>
          <a:ext cx="33528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381000</xdr:colOff>
      <xdr:row>103</xdr:row>
      <xdr:rowOff>76200</xdr:rowOff>
    </xdr:from>
    <xdr:to>
      <xdr:col>13</xdr:col>
      <xdr:colOff>312626</xdr:colOff>
      <xdr:row>103</xdr:row>
      <xdr:rowOff>3316200</xdr:rowOff>
    </xdr:to>
    <xdr:pic>
      <xdr:nvPicPr>
        <xdr:cNvPr id="1069" name="Imagen 1068">
          <a:extLst>
            <a:ext uri="{FF2B5EF4-FFF2-40B4-BE49-F238E27FC236}">
              <a16:creationId xmlns:a16="http://schemas.microsoft.com/office/drawing/2014/main" id="{E8DBAE70-B35F-13D4-DA21-075801132253}"/>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6400800" y="45034200"/>
          <a:ext cx="242082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381001</xdr:colOff>
      <xdr:row>103</xdr:row>
      <xdr:rowOff>76200</xdr:rowOff>
    </xdr:from>
    <xdr:to>
      <xdr:col>15</xdr:col>
      <xdr:colOff>711200</xdr:colOff>
      <xdr:row>103</xdr:row>
      <xdr:rowOff>3316200</xdr:rowOff>
    </xdr:to>
    <xdr:pic>
      <xdr:nvPicPr>
        <xdr:cNvPr id="1070" name="Imagen 1069">
          <a:extLst>
            <a:ext uri="{FF2B5EF4-FFF2-40B4-BE49-F238E27FC236}">
              <a16:creationId xmlns:a16="http://schemas.microsoft.com/office/drawing/2014/main" id="{4D611189-02CA-7CC3-0EA4-608B34597AEC}"/>
            </a:ext>
          </a:extLst>
        </xdr:cNvPr>
        <xdr:cNvPicPr>
          <a:picLocks noChangeAspect="1" noChangeArrowheads="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r="14356"/>
        <a:stretch>
          <a:fillRect/>
        </a:stretch>
      </xdr:blipFill>
      <xdr:spPr bwMode="auto">
        <a:xfrm>
          <a:off x="8890001" y="45034200"/>
          <a:ext cx="205739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101600</xdr:colOff>
      <xdr:row>105</xdr:row>
      <xdr:rowOff>76200</xdr:rowOff>
    </xdr:from>
    <xdr:to>
      <xdr:col>4</xdr:col>
      <xdr:colOff>533400</xdr:colOff>
      <xdr:row>105</xdr:row>
      <xdr:rowOff>3316200</xdr:rowOff>
    </xdr:to>
    <xdr:pic>
      <xdr:nvPicPr>
        <xdr:cNvPr id="1071" name="Imagen 1070">
          <a:extLst>
            <a:ext uri="{FF2B5EF4-FFF2-40B4-BE49-F238E27FC236}">
              <a16:creationId xmlns:a16="http://schemas.microsoft.com/office/drawing/2014/main" id="{F72AE19C-24B6-751C-252F-9F6FAD7B95EA}"/>
            </a:ext>
          </a:extLst>
        </xdr:cNvPr>
        <xdr:cNvPicPr>
          <a:picLocks noChangeAspect="1" noChangeArrowheads="1"/>
        </xdr:cNvPicPr>
      </xdr:nvPicPr>
      <xdr:blipFill rotWithShape="1">
        <a:blip xmlns:r="http://schemas.openxmlformats.org/officeDocument/2006/relationships" r:embed="rId40" cstate="print">
          <a:extLst>
            <a:ext uri="{28A0092B-C50C-407E-A947-70E740481C1C}">
              <a14:useLocalDpi xmlns:a14="http://schemas.microsoft.com/office/drawing/2010/main" val="0"/>
            </a:ext>
          </a:extLst>
        </a:blip>
        <a:srcRect l="11889" r="23912"/>
        <a:stretch>
          <a:fillRect/>
        </a:stretch>
      </xdr:blipFill>
      <xdr:spPr bwMode="auto">
        <a:xfrm>
          <a:off x="508000" y="48895000"/>
          <a:ext cx="27432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xdr:colOff>
      <xdr:row>105</xdr:row>
      <xdr:rowOff>76200</xdr:rowOff>
    </xdr:from>
    <xdr:to>
      <xdr:col>10</xdr:col>
      <xdr:colOff>279400</xdr:colOff>
      <xdr:row>105</xdr:row>
      <xdr:rowOff>3316200</xdr:rowOff>
    </xdr:to>
    <xdr:pic>
      <xdr:nvPicPr>
        <xdr:cNvPr id="1072" name="Imagen 1071">
          <a:extLst>
            <a:ext uri="{FF2B5EF4-FFF2-40B4-BE49-F238E27FC236}">
              <a16:creationId xmlns:a16="http://schemas.microsoft.com/office/drawing/2014/main" id="{A5374435-CB90-DDA9-605A-1E45BAAA9466}"/>
            </a:ext>
          </a:extLst>
        </xdr:cNvPr>
        <xdr:cNvPicPr>
          <a:picLocks noChangeAspect="1" noChangeArrowheads="1"/>
        </xdr:cNvPicPr>
      </xdr:nvPicPr>
      <xdr:blipFill rotWithShape="1">
        <a:blip xmlns:r="http://schemas.openxmlformats.org/officeDocument/2006/relationships" r:embed="rId41" cstate="print">
          <a:extLst>
            <a:ext uri="{28A0092B-C50C-407E-A947-70E740481C1C}">
              <a14:useLocalDpi xmlns:a14="http://schemas.microsoft.com/office/drawing/2010/main" val="0"/>
            </a:ext>
          </a:extLst>
        </a:blip>
        <a:srcRect r="19751"/>
        <a:stretch>
          <a:fillRect/>
        </a:stretch>
      </xdr:blipFill>
      <xdr:spPr bwMode="auto">
        <a:xfrm>
          <a:off x="3429001" y="48895000"/>
          <a:ext cx="342899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105</xdr:row>
      <xdr:rowOff>76200</xdr:rowOff>
    </xdr:from>
    <xdr:to>
      <xdr:col>15</xdr:col>
      <xdr:colOff>660400</xdr:colOff>
      <xdr:row>105</xdr:row>
      <xdr:rowOff>3316200</xdr:rowOff>
    </xdr:to>
    <xdr:pic>
      <xdr:nvPicPr>
        <xdr:cNvPr id="1073" name="Imagen 1072">
          <a:extLst>
            <a:ext uri="{FF2B5EF4-FFF2-40B4-BE49-F238E27FC236}">
              <a16:creationId xmlns:a16="http://schemas.microsoft.com/office/drawing/2014/main" id="{EC824A32-8D95-09F1-C7A4-545B4FB18628}"/>
            </a:ext>
          </a:extLst>
        </xdr:cNvPr>
        <xdr:cNvPicPr>
          <a:picLocks noChangeAspect="1" noChangeArrowheads="1"/>
        </xdr:cNvPicPr>
      </xdr:nvPicPr>
      <xdr:blipFill rotWithShape="1">
        <a:blip xmlns:r="http://schemas.openxmlformats.org/officeDocument/2006/relationships" r:embed="rId42" cstate="print">
          <a:extLst>
            <a:ext uri="{28A0092B-C50C-407E-A947-70E740481C1C}">
              <a14:useLocalDpi xmlns:a14="http://schemas.microsoft.com/office/drawing/2010/main" val="0"/>
            </a:ext>
          </a:extLst>
        </a:blip>
        <a:srcRect l="4124" r="6317"/>
        <a:stretch>
          <a:fillRect/>
        </a:stretch>
      </xdr:blipFill>
      <xdr:spPr bwMode="auto">
        <a:xfrm>
          <a:off x="7035800" y="48895000"/>
          <a:ext cx="38608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177800</xdr:colOff>
      <xdr:row>105</xdr:row>
      <xdr:rowOff>76200</xdr:rowOff>
    </xdr:from>
    <xdr:to>
      <xdr:col>22</xdr:col>
      <xdr:colOff>76200</xdr:colOff>
      <xdr:row>105</xdr:row>
      <xdr:rowOff>3316200</xdr:rowOff>
    </xdr:to>
    <xdr:pic>
      <xdr:nvPicPr>
        <xdr:cNvPr id="1074" name="Imagen 1073">
          <a:extLst>
            <a:ext uri="{FF2B5EF4-FFF2-40B4-BE49-F238E27FC236}">
              <a16:creationId xmlns:a16="http://schemas.microsoft.com/office/drawing/2014/main" id="{8FA49919-802C-9182-4BFE-9C0F651E48C2}"/>
            </a:ext>
          </a:extLst>
        </xdr:cNvPr>
        <xdr:cNvPicPr>
          <a:picLocks noChangeAspect="1" noChangeArrowheads="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5945" r="17967"/>
        <a:stretch>
          <a:fillRect/>
        </a:stretch>
      </xdr:blipFill>
      <xdr:spPr bwMode="auto">
        <a:xfrm>
          <a:off x="11226800" y="48895000"/>
          <a:ext cx="32512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228600</xdr:colOff>
      <xdr:row>105</xdr:row>
      <xdr:rowOff>76200</xdr:rowOff>
    </xdr:from>
    <xdr:to>
      <xdr:col>30</xdr:col>
      <xdr:colOff>177800</xdr:colOff>
      <xdr:row>105</xdr:row>
      <xdr:rowOff>3316200</xdr:rowOff>
    </xdr:to>
    <xdr:pic>
      <xdr:nvPicPr>
        <xdr:cNvPr id="1075" name="Imagen 1074">
          <a:extLst>
            <a:ext uri="{FF2B5EF4-FFF2-40B4-BE49-F238E27FC236}">
              <a16:creationId xmlns:a16="http://schemas.microsoft.com/office/drawing/2014/main" id="{F5BDF9F1-79E3-AE1B-9814-7137275A940A}"/>
            </a:ext>
          </a:extLst>
        </xdr:cNvPr>
        <xdr:cNvPicPr>
          <a:picLocks noChangeAspect="1" noChangeArrowheads="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19626" r="3658"/>
        <a:stretch>
          <a:fillRect/>
        </a:stretch>
      </xdr:blipFill>
      <xdr:spPr bwMode="auto">
        <a:xfrm>
          <a:off x="14630400" y="48895000"/>
          <a:ext cx="32766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355600</xdr:colOff>
      <xdr:row>105</xdr:row>
      <xdr:rowOff>76200</xdr:rowOff>
    </xdr:from>
    <xdr:to>
      <xdr:col>34</xdr:col>
      <xdr:colOff>2082800</xdr:colOff>
      <xdr:row>105</xdr:row>
      <xdr:rowOff>3316200</xdr:rowOff>
    </xdr:to>
    <xdr:pic>
      <xdr:nvPicPr>
        <xdr:cNvPr id="1076" name="Imagen 1075">
          <a:extLst>
            <a:ext uri="{FF2B5EF4-FFF2-40B4-BE49-F238E27FC236}">
              <a16:creationId xmlns:a16="http://schemas.microsoft.com/office/drawing/2014/main" id="{23AD745E-4E0E-477D-CD84-CC0480B891BB}"/>
            </a:ext>
          </a:extLst>
        </xdr:cNvPr>
        <xdr:cNvPicPr>
          <a:picLocks noChangeAspect="1" noChangeArrowheads="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l="7134" r="6672"/>
        <a:stretch>
          <a:fillRect/>
        </a:stretch>
      </xdr:blipFill>
      <xdr:spPr bwMode="auto">
        <a:xfrm>
          <a:off x="18084800" y="48895000"/>
          <a:ext cx="36830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25"/>
  <sheetViews>
    <sheetView showGridLines="0" tabSelected="1" view="pageBreakPreview" topLeftCell="A65" zoomScale="60" zoomScaleNormal="60" workbookViewId="0">
      <selection activeCell="AK90" sqref="AK90"/>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5"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362" t="s">
        <v>0</v>
      </c>
      <c r="C2" s="363"/>
      <c r="D2" s="363"/>
      <c r="E2" s="363"/>
      <c r="F2" s="363"/>
      <c r="G2" s="363"/>
      <c r="H2" s="363"/>
      <c r="I2" s="363"/>
      <c r="J2" s="363"/>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4"/>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140" t="s">
        <v>1</v>
      </c>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2"/>
      <c r="AJ4" s="4"/>
    </row>
    <row r="5" spans="2:36" ht="18" x14ac:dyDescent="0.3">
      <c r="B5" s="365" t="s">
        <v>2</v>
      </c>
      <c r="C5" s="366"/>
      <c r="D5" s="366"/>
      <c r="E5" s="366"/>
      <c r="F5" s="366"/>
      <c r="G5" s="366"/>
      <c r="H5" s="366"/>
      <c r="I5" s="366"/>
      <c r="J5" s="366"/>
      <c r="K5" s="366"/>
      <c r="L5" s="366"/>
      <c r="M5" s="366"/>
      <c r="N5" s="366"/>
      <c r="O5" s="366"/>
      <c r="P5" s="366"/>
      <c r="Q5" s="366"/>
      <c r="R5" s="366"/>
      <c r="S5" s="366"/>
      <c r="T5" s="366"/>
      <c r="U5" s="366"/>
      <c r="V5" s="366"/>
      <c r="W5" s="366"/>
      <c r="X5" s="366"/>
      <c r="Y5" s="366"/>
      <c r="Z5" s="366"/>
      <c r="AA5" s="366"/>
      <c r="AB5" s="366"/>
      <c r="AC5" s="366"/>
      <c r="AD5" s="366"/>
      <c r="AE5" s="366"/>
      <c r="AF5" s="366"/>
      <c r="AG5" s="366"/>
      <c r="AH5" s="366"/>
      <c r="AI5" s="367"/>
      <c r="AJ5" s="4"/>
    </row>
    <row r="6" spans="2:36" ht="20.100000000000001" customHeight="1" x14ac:dyDescent="0.3">
      <c r="B6" s="306" t="s">
        <v>3</v>
      </c>
      <c r="C6" s="307"/>
      <c r="D6" s="307"/>
      <c r="E6" s="307"/>
      <c r="F6" s="307"/>
      <c r="G6" s="307"/>
      <c r="H6" s="308"/>
      <c r="I6" s="359">
        <v>24</v>
      </c>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361"/>
      <c r="AJ6" s="4"/>
    </row>
    <row r="7" spans="2:36" ht="20.100000000000001" customHeight="1" x14ac:dyDescent="0.3">
      <c r="B7" s="368" t="s">
        <v>4</v>
      </c>
      <c r="C7" s="369"/>
      <c r="D7" s="369"/>
      <c r="E7" s="369"/>
      <c r="F7" s="369"/>
      <c r="G7" s="369"/>
      <c r="H7" s="370"/>
      <c r="I7" s="371" t="s">
        <v>166</v>
      </c>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3"/>
      <c r="AJ7" s="4"/>
    </row>
    <row r="8" spans="2:36" ht="20.100000000000001" customHeight="1" x14ac:dyDescent="0.3">
      <c r="B8" s="306" t="s">
        <v>5</v>
      </c>
      <c r="C8" s="357"/>
      <c r="D8" s="357"/>
      <c r="E8" s="357"/>
      <c r="F8" s="357"/>
      <c r="G8" s="357"/>
      <c r="H8" s="358"/>
      <c r="I8" s="359" t="s">
        <v>6</v>
      </c>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361"/>
      <c r="AJ8" s="4"/>
    </row>
    <row r="9" spans="2:36" ht="20.100000000000001" customHeight="1" x14ac:dyDescent="0.3">
      <c r="B9" s="306" t="s">
        <v>7</v>
      </c>
      <c r="C9" s="307"/>
      <c r="D9" s="307"/>
      <c r="E9" s="307"/>
      <c r="F9" s="307"/>
      <c r="G9" s="307"/>
      <c r="H9" s="308"/>
      <c r="I9" s="359" t="s">
        <v>8</v>
      </c>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1"/>
      <c r="AJ9" s="4"/>
    </row>
    <row r="10" spans="2:36" ht="20.100000000000001" customHeight="1" x14ac:dyDescent="0.3">
      <c r="B10" s="306" t="s">
        <v>9</v>
      </c>
      <c r="C10" s="307"/>
      <c r="D10" s="307"/>
      <c r="E10" s="307"/>
      <c r="F10" s="307"/>
      <c r="G10" s="307"/>
      <c r="H10" s="308"/>
      <c r="I10" s="359" t="s">
        <v>10</v>
      </c>
      <c r="J10" s="360"/>
      <c r="K10" s="360"/>
      <c r="L10" s="360"/>
      <c r="M10" s="360"/>
      <c r="N10" s="360"/>
      <c r="O10" s="360"/>
      <c r="P10" s="360"/>
      <c r="Q10" s="360"/>
      <c r="R10" s="360"/>
      <c r="S10" s="360"/>
      <c r="T10" s="360"/>
      <c r="U10" s="360"/>
      <c r="V10" s="360"/>
      <c r="W10" s="360"/>
      <c r="X10" s="360"/>
      <c r="Y10" s="360"/>
      <c r="Z10" s="360"/>
      <c r="AA10" s="360"/>
      <c r="AB10" s="360"/>
      <c r="AC10" s="360"/>
      <c r="AD10" s="360"/>
      <c r="AE10" s="360"/>
      <c r="AF10" s="360"/>
      <c r="AG10" s="360"/>
      <c r="AH10" s="360"/>
      <c r="AI10" s="361"/>
      <c r="AJ10" s="4"/>
    </row>
    <row r="11" spans="2:36" s="6" customFormat="1" ht="62.4" customHeight="1" thickBot="1" x14ac:dyDescent="0.4">
      <c r="B11" s="347" t="s">
        <v>11</v>
      </c>
      <c r="C11" s="348"/>
      <c r="D11" s="348"/>
      <c r="E11" s="348"/>
      <c r="F11" s="348"/>
      <c r="G11" s="348"/>
      <c r="H11" s="349"/>
      <c r="I11" s="350" t="s">
        <v>12</v>
      </c>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2"/>
      <c r="AJ11" s="5"/>
    </row>
    <row r="12" spans="2:36" s="6" customFormat="1" ht="18.600000000000001" thickBot="1" x14ac:dyDescent="0.4">
      <c r="B12" s="140" t="s">
        <v>13</v>
      </c>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2"/>
      <c r="AJ12" s="5"/>
    </row>
    <row r="13" spans="2:36" s="6" customFormat="1" ht="18" x14ac:dyDescent="0.35">
      <c r="B13" s="314" t="s">
        <v>14</v>
      </c>
      <c r="C13" s="315"/>
      <c r="D13" s="315"/>
      <c r="E13" s="315"/>
      <c r="F13" s="315"/>
      <c r="G13" s="315"/>
      <c r="H13" s="315"/>
      <c r="I13" s="353">
        <v>33764596959</v>
      </c>
      <c r="J13" s="353"/>
      <c r="K13" s="353"/>
      <c r="L13" s="353"/>
      <c r="M13" s="353"/>
      <c r="N13" s="354" t="s">
        <v>15</v>
      </c>
      <c r="O13" s="355"/>
      <c r="P13" s="355"/>
      <c r="Q13" s="355"/>
      <c r="R13" s="355"/>
      <c r="S13" s="355"/>
      <c r="T13" s="355"/>
      <c r="U13" s="355"/>
      <c r="V13" s="355"/>
      <c r="W13" s="355"/>
      <c r="X13" s="355"/>
      <c r="Y13" s="355"/>
      <c r="Z13" s="355"/>
      <c r="AA13" s="355"/>
      <c r="AB13" s="355"/>
      <c r="AC13" s="355"/>
      <c r="AD13" s="355"/>
      <c r="AE13" s="355"/>
      <c r="AF13" s="355"/>
      <c r="AG13" s="355"/>
      <c r="AH13" s="355"/>
      <c r="AI13" s="356"/>
      <c r="AJ13" s="5"/>
    </row>
    <row r="14" spans="2:36" s="6" customFormat="1" ht="18" x14ac:dyDescent="0.35">
      <c r="B14" s="314" t="s">
        <v>16</v>
      </c>
      <c r="C14" s="315"/>
      <c r="D14" s="315"/>
      <c r="E14" s="315"/>
      <c r="F14" s="315"/>
      <c r="G14" s="315"/>
      <c r="H14" s="315"/>
      <c r="I14" s="309" t="s">
        <v>17</v>
      </c>
      <c r="J14" s="309"/>
      <c r="K14" s="309"/>
      <c r="L14" s="309"/>
      <c r="M14" s="309"/>
      <c r="N14" s="344"/>
      <c r="O14" s="345"/>
      <c r="P14" s="345"/>
      <c r="Q14" s="345"/>
      <c r="R14" s="345"/>
      <c r="S14" s="345"/>
      <c r="T14" s="345"/>
      <c r="U14" s="345"/>
      <c r="V14" s="345"/>
      <c r="W14" s="345"/>
      <c r="X14" s="345"/>
      <c r="Y14" s="345"/>
      <c r="Z14" s="345"/>
      <c r="AA14" s="345"/>
      <c r="AB14" s="345"/>
      <c r="AC14" s="345"/>
      <c r="AD14" s="345"/>
      <c r="AE14" s="345"/>
      <c r="AF14" s="345"/>
      <c r="AG14" s="345"/>
      <c r="AH14" s="345"/>
      <c r="AI14" s="346"/>
      <c r="AJ14" s="5"/>
    </row>
    <row r="15" spans="2:36" s="6" customFormat="1" ht="18" x14ac:dyDescent="0.35">
      <c r="B15" s="314" t="s">
        <v>18</v>
      </c>
      <c r="C15" s="315"/>
      <c r="D15" s="315"/>
      <c r="E15" s="315"/>
      <c r="F15" s="315"/>
      <c r="G15" s="315"/>
      <c r="H15" s="315"/>
      <c r="I15" s="309" t="s">
        <v>19</v>
      </c>
      <c r="J15" s="309"/>
      <c r="K15" s="309"/>
      <c r="L15" s="309"/>
      <c r="M15" s="309"/>
      <c r="N15" s="344"/>
      <c r="O15" s="345"/>
      <c r="P15" s="345"/>
      <c r="Q15" s="345"/>
      <c r="R15" s="345"/>
      <c r="S15" s="345"/>
      <c r="T15" s="345"/>
      <c r="U15" s="345"/>
      <c r="V15" s="345"/>
      <c r="W15" s="345"/>
      <c r="X15" s="345"/>
      <c r="Y15" s="345"/>
      <c r="Z15" s="345"/>
      <c r="AA15" s="345"/>
      <c r="AB15" s="345"/>
      <c r="AC15" s="345"/>
      <c r="AD15" s="345"/>
      <c r="AE15" s="345"/>
      <c r="AF15" s="345"/>
      <c r="AG15" s="345"/>
      <c r="AH15" s="345"/>
      <c r="AI15" s="346"/>
      <c r="AJ15" s="5"/>
    </row>
    <row r="16" spans="2:36" s="6" customFormat="1" ht="20.100000000000001" customHeight="1" x14ac:dyDescent="0.35">
      <c r="B16" s="340" t="s">
        <v>20</v>
      </c>
      <c r="C16" s="341"/>
      <c r="D16" s="341"/>
      <c r="E16" s="341"/>
      <c r="F16" s="341"/>
      <c r="G16" s="341"/>
      <c r="H16" s="341"/>
      <c r="I16" s="342" t="s">
        <v>21</v>
      </c>
      <c r="J16" s="342"/>
      <c r="K16" s="342"/>
      <c r="L16" s="342"/>
      <c r="M16" s="342"/>
      <c r="N16" s="335" t="s">
        <v>172</v>
      </c>
      <c r="O16" s="335"/>
      <c r="P16" s="335"/>
      <c r="Q16" s="335"/>
      <c r="R16" s="335"/>
      <c r="S16" s="335" t="s">
        <v>173</v>
      </c>
      <c r="T16" s="335"/>
      <c r="U16" s="335"/>
      <c r="V16" s="335"/>
      <c r="W16" s="335"/>
      <c r="X16" s="335"/>
      <c r="Y16" s="336" t="s">
        <v>6</v>
      </c>
      <c r="Z16" s="336"/>
      <c r="AA16" s="336"/>
      <c r="AB16" s="336"/>
      <c r="AC16" s="336"/>
      <c r="AD16" s="342" t="s">
        <v>22</v>
      </c>
      <c r="AE16" s="342"/>
      <c r="AF16" s="342"/>
      <c r="AG16" s="342"/>
      <c r="AH16" s="342"/>
      <c r="AI16" s="343"/>
      <c r="AJ16" s="5"/>
    </row>
    <row r="17" spans="1:39" s="6" customFormat="1" ht="20.100000000000001" customHeight="1" x14ac:dyDescent="0.35">
      <c r="B17" s="328" t="s">
        <v>23</v>
      </c>
      <c r="C17" s="329"/>
      <c r="D17" s="329"/>
      <c r="E17" s="329"/>
      <c r="F17" s="329"/>
      <c r="G17" s="329"/>
      <c r="H17" s="329"/>
      <c r="I17" s="334">
        <f>+I13</f>
        <v>33764596959</v>
      </c>
      <c r="J17" s="334"/>
      <c r="K17" s="334"/>
      <c r="L17" s="334"/>
      <c r="M17" s="334"/>
      <c r="AD17" s="337">
        <v>0</v>
      </c>
      <c r="AE17" s="338"/>
      <c r="AF17" s="338"/>
      <c r="AG17" s="338"/>
      <c r="AH17" s="338"/>
      <c r="AI17" s="339"/>
      <c r="AJ17" s="5"/>
    </row>
    <row r="18" spans="1:39" s="7" customFormat="1" ht="20.100000000000001" customHeight="1" x14ac:dyDescent="0.35">
      <c r="B18" s="328" t="s">
        <v>24</v>
      </c>
      <c r="C18" s="329"/>
      <c r="D18" s="329"/>
      <c r="E18" s="329"/>
      <c r="F18" s="329"/>
      <c r="G18" s="329"/>
      <c r="H18" s="329"/>
      <c r="I18" s="309"/>
      <c r="J18" s="309"/>
      <c r="K18" s="309"/>
      <c r="L18" s="309"/>
      <c r="M18" s="309"/>
      <c r="N18" s="330"/>
      <c r="O18" s="331"/>
      <c r="P18" s="331"/>
      <c r="Q18" s="331"/>
      <c r="R18" s="332"/>
      <c r="S18" s="330"/>
      <c r="T18" s="331"/>
      <c r="U18" s="331"/>
      <c r="V18" s="331"/>
      <c r="W18" s="331"/>
      <c r="X18" s="332"/>
      <c r="Y18" s="330"/>
      <c r="Z18" s="331"/>
      <c r="AA18" s="331"/>
      <c r="AB18" s="331"/>
      <c r="AC18" s="332"/>
      <c r="AD18" s="330"/>
      <c r="AE18" s="331"/>
      <c r="AF18" s="331"/>
      <c r="AG18" s="331"/>
      <c r="AH18" s="331"/>
      <c r="AI18" s="333"/>
      <c r="AJ18" s="5"/>
    </row>
    <row r="19" spans="1:39" s="8" customFormat="1" ht="19.2" x14ac:dyDescent="0.35">
      <c r="B19" s="321" t="s">
        <v>25</v>
      </c>
      <c r="C19" s="322"/>
      <c r="D19" s="322"/>
      <c r="E19" s="322"/>
      <c r="F19" s="322"/>
      <c r="G19" s="322"/>
      <c r="H19" s="322"/>
      <c r="I19" s="323">
        <f>+I17</f>
        <v>33764596959</v>
      </c>
      <c r="J19" s="323"/>
      <c r="K19" s="323"/>
      <c r="L19" s="323"/>
      <c r="M19" s="323"/>
      <c r="N19" s="324">
        <f>SUM(N16:R18)</f>
        <v>0</v>
      </c>
      <c r="O19" s="324"/>
      <c r="P19" s="324"/>
      <c r="Q19" s="324"/>
      <c r="R19" s="324"/>
      <c r="S19" s="324">
        <f>SUM(S16:X18)</f>
        <v>0</v>
      </c>
      <c r="T19" s="324"/>
      <c r="U19" s="324"/>
      <c r="V19" s="324"/>
      <c r="W19" s="324"/>
      <c r="X19" s="324"/>
      <c r="Y19" s="325">
        <f>SUM(Y16:AC18)</f>
        <v>0</v>
      </c>
      <c r="Z19" s="325"/>
      <c r="AA19" s="325"/>
      <c r="AB19" s="325"/>
      <c r="AC19" s="325"/>
      <c r="AD19" s="326">
        <f>SUM(I19:AC19)</f>
        <v>33764596959</v>
      </c>
      <c r="AE19" s="326"/>
      <c r="AF19" s="326"/>
      <c r="AG19" s="326"/>
      <c r="AH19" s="326"/>
      <c r="AI19" s="327"/>
      <c r="AJ19" s="9"/>
    </row>
    <row r="20" spans="1:39" s="6" customFormat="1" ht="18" x14ac:dyDescent="0.35">
      <c r="B20" s="314" t="s">
        <v>26</v>
      </c>
      <c r="C20" s="315"/>
      <c r="D20" s="315"/>
      <c r="E20" s="315"/>
      <c r="F20" s="315"/>
      <c r="G20" s="315"/>
      <c r="H20" s="315"/>
      <c r="I20" s="309"/>
      <c r="J20" s="309"/>
      <c r="K20" s="309"/>
      <c r="L20" s="309"/>
      <c r="M20" s="309"/>
      <c r="N20" s="316"/>
      <c r="O20" s="316"/>
      <c r="P20" s="316"/>
      <c r="Q20" s="316"/>
      <c r="R20" s="316"/>
      <c r="S20" s="317"/>
      <c r="T20" s="318"/>
      <c r="U20" s="318"/>
      <c r="V20" s="318"/>
      <c r="W20" s="318"/>
      <c r="X20" s="319"/>
      <c r="Y20" s="317"/>
      <c r="Z20" s="318"/>
      <c r="AA20" s="318"/>
      <c r="AB20" s="318"/>
      <c r="AC20" s="319"/>
      <c r="AD20" s="317"/>
      <c r="AE20" s="318"/>
      <c r="AF20" s="318"/>
      <c r="AG20" s="318"/>
      <c r="AH20" s="318"/>
      <c r="AI20" s="320"/>
      <c r="AJ20" s="5"/>
    </row>
    <row r="21" spans="1:39" s="6" customFormat="1" ht="20.100000000000001" customHeight="1" x14ac:dyDescent="0.35">
      <c r="B21" s="306" t="s">
        <v>27</v>
      </c>
      <c r="C21" s="307"/>
      <c r="D21" s="307"/>
      <c r="E21" s="307"/>
      <c r="F21" s="307"/>
      <c r="G21" s="307"/>
      <c r="H21" s="308"/>
      <c r="I21" s="309" t="s">
        <v>28</v>
      </c>
      <c r="J21" s="309"/>
      <c r="K21" s="309"/>
      <c r="L21" s="309"/>
      <c r="M21" s="309"/>
      <c r="N21" s="310"/>
      <c r="O21" s="311"/>
      <c r="P21" s="311"/>
      <c r="Q21" s="311"/>
      <c r="R21" s="312"/>
      <c r="S21" s="310"/>
      <c r="T21" s="311"/>
      <c r="U21" s="311"/>
      <c r="V21" s="311"/>
      <c r="W21" s="311"/>
      <c r="X21" s="312"/>
      <c r="Y21" s="310"/>
      <c r="Z21" s="311"/>
      <c r="AA21" s="311"/>
      <c r="AB21" s="311"/>
      <c r="AC21" s="312"/>
      <c r="AD21" s="310"/>
      <c r="AE21" s="311"/>
      <c r="AF21" s="311"/>
      <c r="AG21" s="311"/>
      <c r="AH21" s="311"/>
      <c r="AI21" s="313"/>
      <c r="AJ21" s="5"/>
    </row>
    <row r="22" spans="1:39" ht="18.600000000000001" thickBot="1" x14ac:dyDescent="0.35">
      <c r="B22" s="283" t="s">
        <v>29</v>
      </c>
      <c r="C22" s="284"/>
      <c r="D22" s="284"/>
      <c r="E22" s="284"/>
      <c r="F22" s="284"/>
      <c r="G22" s="284"/>
      <c r="H22" s="285"/>
      <c r="I22" s="286" t="s">
        <v>145</v>
      </c>
      <c r="J22" s="286"/>
      <c r="K22" s="286"/>
      <c r="L22" s="286"/>
      <c r="M22" s="286"/>
      <c r="N22" s="287"/>
      <c r="O22" s="287"/>
      <c r="P22" s="287"/>
      <c r="Q22" s="287"/>
      <c r="R22" s="288"/>
      <c r="S22" s="289"/>
      <c r="T22" s="290"/>
      <c r="U22" s="290"/>
      <c r="V22" s="290"/>
      <c r="W22" s="290"/>
      <c r="X22" s="290"/>
      <c r="Y22" s="290"/>
      <c r="Z22" s="290"/>
      <c r="AA22" s="290"/>
      <c r="AB22" s="290"/>
      <c r="AC22" s="290"/>
      <c r="AD22" s="290"/>
      <c r="AE22" s="290"/>
      <c r="AF22" s="290"/>
      <c r="AG22" s="290"/>
      <c r="AH22" s="290"/>
      <c r="AI22" s="291"/>
    </row>
    <row r="23" spans="1:39" ht="18.600000000000001" thickBot="1" x14ac:dyDescent="0.4">
      <c r="B23" s="232" t="s">
        <v>30</v>
      </c>
      <c r="C23" s="233"/>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4"/>
    </row>
    <row r="24" spans="1:39" ht="13.8" thickBot="1" x14ac:dyDescent="0.35">
      <c r="A24" s="292"/>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292"/>
      <c r="B25" s="140" t="s">
        <v>31</v>
      </c>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2"/>
      <c r="AJ25" s="11"/>
    </row>
    <row r="26" spans="1:39" s="6" customFormat="1" ht="18.75" customHeight="1" thickBot="1" x14ac:dyDescent="0.4">
      <c r="A26" s="292"/>
      <c r="B26" s="293" t="s">
        <v>32</v>
      </c>
      <c r="C26" s="294"/>
      <c r="D26" s="295"/>
      <c r="E26" s="296">
        <f>+I6</f>
        <v>24</v>
      </c>
      <c r="F26" s="297"/>
      <c r="G26" s="297"/>
      <c r="H26" s="298"/>
      <c r="I26" s="299" t="s">
        <v>33</v>
      </c>
      <c r="J26" s="299"/>
      <c r="K26" s="299"/>
      <c r="L26" s="299"/>
      <c r="M26" s="299"/>
      <c r="N26" s="299"/>
      <c r="O26" s="299"/>
      <c r="P26" s="299"/>
      <c r="Q26" s="300">
        <v>46047</v>
      </c>
      <c r="R26" s="300"/>
      <c r="S26" s="300"/>
      <c r="T26" s="300"/>
      <c r="U26" s="300"/>
      <c r="V26" s="300"/>
      <c r="W26" s="300"/>
      <c r="X26" s="301" t="s">
        <v>174</v>
      </c>
      <c r="Y26" s="301"/>
      <c r="Z26" s="301"/>
      <c r="AA26" s="300">
        <v>46078</v>
      </c>
      <c r="AB26" s="300"/>
      <c r="AC26" s="300"/>
      <c r="AD26" s="300"/>
      <c r="AE26" s="300"/>
      <c r="AF26" s="300"/>
      <c r="AG26" s="300"/>
      <c r="AH26" s="300"/>
      <c r="AI26" s="302"/>
      <c r="AJ26" s="13"/>
    </row>
    <row r="27" spans="1:39" s="15" customFormat="1" ht="18.75" customHeight="1" thickBot="1" x14ac:dyDescent="0.4">
      <c r="A27" s="292"/>
      <c r="B27" s="303" t="s">
        <v>34</v>
      </c>
      <c r="C27" s="304"/>
      <c r="D27" s="304"/>
      <c r="E27" s="304"/>
      <c r="F27" s="304"/>
      <c r="G27" s="304"/>
      <c r="H27" s="304"/>
      <c r="I27" s="304"/>
      <c r="J27" s="304"/>
      <c r="K27" s="304"/>
      <c r="L27" s="304"/>
      <c r="M27" s="304"/>
      <c r="N27" s="304"/>
      <c r="O27" s="304"/>
      <c r="P27" s="304"/>
      <c r="Q27" s="304"/>
      <c r="R27" s="305"/>
      <c r="S27" s="303" t="s">
        <v>35</v>
      </c>
      <c r="T27" s="304"/>
      <c r="U27" s="304"/>
      <c r="V27" s="304"/>
      <c r="W27" s="304"/>
      <c r="X27" s="304"/>
      <c r="Y27" s="304"/>
      <c r="Z27" s="304"/>
      <c r="AA27" s="304"/>
      <c r="AB27" s="304"/>
      <c r="AC27" s="304"/>
      <c r="AD27" s="304"/>
      <c r="AE27" s="304"/>
      <c r="AF27" s="304"/>
      <c r="AG27" s="304"/>
      <c r="AH27" s="304"/>
      <c r="AI27" s="305"/>
      <c r="AJ27" s="14"/>
    </row>
    <row r="28" spans="1:39" s="6" customFormat="1" ht="34.5" customHeight="1" x14ac:dyDescent="0.35">
      <c r="A28" s="292"/>
      <c r="B28" s="242" t="s">
        <v>36</v>
      </c>
      <c r="C28" s="243"/>
      <c r="D28" s="243"/>
      <c r="E28" s="243"/>
      <c r="F28" s="243"/>
      <c r="G28" s="265" t="s">
        <v>10</v>
      </c>
      <c r="H28" s="266"/>
      <c r="I28" s="266"/>
      <c r="J28" s="266"/>
      <c r="K28" s="266"/>
      <c r="L28" s="266"/>
      <c r="M28" s="266"/>
      <c r="N28" s="266"/>
      <c r="O28" s="266"/>
      <c r="P28" s="266"/>
      <c r="Q28" s="266"/>
      <c r="R28" s="267"/>
      <c r="S28" s="242" t="s">
        <v>36</v>
      </c>
      <c r="T28" s="243"/>
      <c r="U28" s="243"/>
      <c r="V28" s="243"/>
      <c r="W28" s="243"/>
      <c r="X28" s="268" t="s">
        <v>10</v>
      </c>
      <c r="Y28" s="269"/>
      <c r="Z28" s="269"/>
      <c r="AA28" s="269"/>
      <c r="AB28" s="269"/>
      <c r="AC28" s="269"/>
      <c r="AD28" s="269"/>
      <c r="AE28" s="269"/>
      <c r="AF28" s="269"/>
      <c r="AG28" s="269"/>
      <c r="AH28" s="269"/>
      <c r="AI28" s="270"/>
      <c r="AJ28" s="13"/>
    </row>
    <row r="29" spans="1:39" s="6" customFormat="1" ht="18.75" customHeight="1" x14ac:dyDescent="0.35">
      <c r="A29" s="292"/>
      <c r="B29" s="242" t="s">
        <v>37</v>
      </c>
      <c r="C29" s="243"/>
      <c r="D29" s="243"/>
      <c r="E29" s="243"/>
      <c r="F29" s="243"/>
      <c r="G29" s="265" t="s">
        <v>38</v>
      </c>
      <c r="H29" s="266"/>
      <c r="I29" s="266"/>
      <c r="J29" s="266"/>
      <c r="K29" s="266"/>
      <c r="L29" s="266"/>
      <c r="M29" s="266"/>
      <c r="N29" s="266"/>
      <c r="O29" s="266"/>
      <c r="P29" s="266"/>
      <c r="Q29" s="266"/>
      <c r="R29" s="267"/>
      <c r="S29" s="242" t="s">
        <v>37</v>
      </c>
      <c r="T29" s="243"/>
      <c r="U29" s="243"/>
      <c r="V29" s="243"/>
      <c r="W29" s="243"/>
      <c r="X29" s="265" t="s">
        <v>39</v>
      </c>
      <c r="Y29" s="266"/>
      <c r="Z29" s="266"/>
      <c r="AA29" s="266"/>
      <c r="AB29" s="266"/>
      <c r="AC29" s="266"/>
      <c r="AD29" s="266"/>
      <c r="AE29" s="266"/>
      <c r="AF29" s="266"/>
      <c r="AG29" s="266"/>
      <c r="AH29" s="266"/>
      <c r="AI29" s="267"/>
      <c r="AJ29" s="13"/>
    </row>
    <row r="30" spans="1:39" s="6" customFormat="1" ht="18.75" customHeight="1" x14ac:dyDescent="0.35">
      <c r="A30" s="292"/>
      <c r="B30" s="242" t="s">
        <v>40</v>
      </c>
      <c r="C30" s="243"/>
      <c r="D30" s="243"/>
      <c r="E30" s="243"/>
      <c r="F30" s="243"/>
      <c r="G30" s="265" t="s">
        <v>41</v>
      </c>
      <c r="H30" s="266"/>
      <c r="I30" s="266"/>
      <c r="J30" s="266"/>
      <c r="K30" s="266"/>
      <c r="L30" s="266"/>
      <c r="M30" s="266"/>
      <c r="N30" s="266"/>
      <c r="O30" s="266"/>
      <c r="P30" s="266"/>
      <c r="Q30" s="266"/>
      <c r="R30" s="267"/>
      <c r="S30" s="242" t="s">
        <v>150</v>
      </c>
      <c r="T30" s="243"/>
      <c r="U30" s="243"/>
      <c r="V30" s="243"/>
      <c r="W30" s="243"/>
      <c r="X30" s="265" t="s">
        <v>149</v>
      </c>
      <c r="Y30" s="266"/>
      <c r="Z30" s="266"/>
      <c r="AA30" s="266"/>
      <c r="AB30" s="266"/>
      <c r="AC30" s="266"/>
      <c r="AD30" s="266"/>
      <c r="AE30" s="266"/>
      <c r="AF30" s="266"/>
      <c r="AG30" s="266"/>
      <c r="AH30" s="266"/>
      <c r="AI30" s="267"/>
      <c r="AJ30" s="16"/>
      <c r="AM30" s="17"/>
    </row>
    <row r="31" spans="1:39" s="6" customFormat="1" ht="18.75" customHeight="1" x14ac:dyDescent="0.35">
      <c r="A31" s="292"/>
      <c r="B31" s="242" t="s">
        <v>42</v>
      </c>
      <c r="C31" s="243"/>
      <c r="D31" s="243"/>
      <c r="E31" s="243"/>
      <c r="F31" s="243"/>
      <c r="G31" s="265" t="s">
        <v>43</v>
      </c>
      <c r="H31" s="266"/>
      <c r="I31" s="266"/>
      <c r="J31" s="266"/>
      <c r="K31" s="266"/>
      <c r="L31" s="266"/>
      <c r="M31" s="266"/>
      <c r="N31" s="266"/>
      <c r="O31" s="266"/>
      <c r="P31" s="266"/>
      <c r="Q31" s="266"/>
      <c r="R31" s="267"/>
      <c r="S31" s="242" t="s">
        <v>42</v>
      </c>
      <c r="T31" s="243"/>
      <c r="U31" s="243"/>
      <c r="V31" s="243"/>
      <c r="W31" s="243"/>
      <c r="X31" s="265" t="s">
        <v>43</v>
      </c>
      <c r="Y31" s="266"/>
      <c r="Z31" s="266"/>
      <c r="AA31" s="266"/>
      <c r="AB31" s="266"/>
      <c r="AC31" s="266"/>
      <c r="AD31" s="266"/>
      <c r="AE31" s="266"/>
      <c r="AF31" s="266"/>
      <c r="AG31" s="266"/>
      <c r="AH31" s="266"/>
      <c r="AI31" s="267"/>
      <c r="AJ31" s="18"/>
    </row>
    <row r="32" spans="1:39" s="6" customFormat="1" ht="18.75" customHeight="1" x14ac:dyDescent="0.35">
      <c r="A32" s="292"/>
      <c r="B32" s="242" t="s">
        <v>44</v>
      </c>
      <c r="C32" s="243"/>
      <c r="D32" s="243"/>
      <c r="E32" s="243" t="s">
        <v>45</v>
      </c>
      <c r="F32" s="243"/>
      <c r="G32" s="280" t="s">
        <v>46</v>
      </c>
      <c r="H32" s="281"/>
      <c r="I32" s="281"/>
      <c r="J32" s="281"/>
      <c r="K32" s="281"/>
      <c r="L32" s="281"/>
      <c r="M32" s="281"/>
      <c r="N32" s="281"/>
      <c r="O32" s="281"/>
      <c r="P32" s="281"/>
      <c r="Q32" s="281"/>
      <c r="R32" s="282"/>
      <c r="S32" s="242" t="s">
        <v>44</v>
      </c>
      <c r="T32" s="243"/>
      <c r="U32" s="243"/>
      <c r="V32" s="243" t="s">
        <v>45</v>
      </c>
      <c r="W32" s="243"/>
      <c r="X32" s="280" t="s">
        <v>46</v>
      </c>
      <c r="Y32" s="281"/>
      <c r="Z32" s="281"/>
      <c r="AA32" s="281"/>
      <c r="AB32" s="281"/>
      <c r="AC32" s="281"/>
      <c r="AD32" s="281"/>
      <c r="AE32" s="281"/>
      <c r="AF32" s="281"/>
      <c r="AG32" s="281"/>
      <c r="AH32" s="281"/>
      <c r="AI32" s="282"/>
      <c r="AJ32" s="18"/>
    </row>
    <row r="33" spans="1:40" s="6" customFormat="1" ht="18.75" customHeight="1" x14ac:dyDescent="0.35">
      <c r="A33" s="292"/>
      <c r="B33" s="271" t="s">
        <v>47</v>
      </c>
      <c r="C33" s="272"/>
      <c r="D33" s="272"/>
      <c r="E33" s="272"/>
      <c r="F33" s="273"/>
      <c r="G33" s="274" t="s">
        <v>135</v>
      </c>
      <c r="H33" s="275"/>
      <c r="I33" s="275"/>
      <c r="J33" s="275"/>
      <c r="K33" s="275"/>
      <c r="L33" s="275"/>
      <c r="M33" s="275"/>
      <c r="N33" s="275"/>
      <c r="O33" s="275"/>
      <c r="P33" s="275"/>
      <c r="Q33" s="275"/>
      <c r="R33" s="276"/>
      <c r="S33" s="271" t="s">
        <v>48</v>
      </c>
      <c r="T33" s="272"/>
      <c r="U33" s="272"/>
      <c r="V33" s="272"/>
      <c r="W33" s="273"/>
      <c r="X33" s="274" t="s">
        <v>135</v>
      </c>
      <c r="Y33" s="275"/>
      <c r="Z33" s="275"/>
      <c r="AA33" s="275"/>
      <c r="AB33" s="275"/>
      <c r="AC33" s="275"/>
      <c r="AD33" s="275"/>
      <c r="AE33" s="275"/>
      <c r="AF33" s="275"/>
      <c r="AG33" s="275"/>
      <c r="AH33" s="275"/>
      <c r="AI33" s="276"/>
      <c r="AJ33" s="18"/>
    </row>
    <row r="34" spans="1:40" s="6" customFormat="1" ht="18.75" customHeight="1" x14ac:dyDescent="0.35">
      <c r="A34" s="292"/>
      <c r="B34" s="242" t="s">
        <v>49</v>
      </c>
      <c r="C34" s="243"/>
      <c r="D34" s="243"/>
      <c r="E34" s="243"/>
      <c r="F34" s="243"/>
      <c r="G34" s="259">
        <v>32473928569</v>
      </c>
      <c r="H34" s="260"/>
      <c r="I34" s="260"/>
      <c r="J34" s="260"/>
      <c r="K34" s="260"/>
      <c r="L34" s="260"/>
      <c r="M34" s="260"/>
      <c r="N34" s="260"/>
      <c r="O34" s="260"/>
      <c r="P34" s="260"/>
      <c r="Q34" s="260"/>
      <c r="R34" s="261"/>
      <c r="S34" s="242" t="s">
        <v>49</v>
      </c>
      <c r="T34" s="243"/>
      <c r="U34" s="243"/>
      <c r="V34" s="243"/>
      <c r="W34" s="243"/>
      <c r="X34" s="277">
        <v>1280412030</v>
      </c>
      <c r="Y34" s="278"/>
      <c r="Z34" s="278"/>
      <c r="AA34" s="278"/>
      <c r="AB34" s="278"/>
      <c r="AC34" s="278"/>
      <c r="AD34" s="278"/>
      <c r="AE34" s="278"/>
      <c r="AF34" s="278"/>
      <c r="AG34" s="278"/>
      <c r="AH34" s="278"/>
      <c r="AI34" s="279"/>
      <c r="AJ34" s="19"/>
      <c r="AK34" s="20"/>
      <c r="AM34" s="21"/>
      <c r="AN34" s="17"/>
    </row>
    <row r="35" spans="1:40" s="6" customFormat="1" ht="93" customHeight="1" x14ac:dyDescent="0.35">
      <c r="A35" s="292"/>
      <c r="B35" s="252" t="s">
        <v>50</v>
      </c>
      <c r="C35" s="253"/>
      <c r="D35" s="253"/>
      <c r="E35" s="253"/>
      <c r="F35" s="253"/>
      <c r="G35" s="254" t="s">
        <v>51</v>
      </c>
      <c r="H35" s="255"/>
      <c r="I35" s="255"/>
      <c r="J35" s="255"/>
      <c r="K35" s="255"/>
      <c r="L35" s="255"/>
      <c r="M35" s="255"/>
      <c r="N35" s="255"/>
      <c r="O35" s="255"/>
      <c r="P35" s="255"/>
      <c r="Q35" s="255"/>
      <c r="R35" s="256"/>
      <c r="S35" s="257" t="s">
        <v>50</v>
      </c>
      <c r="T35" s="258"/>
      <c r="U35" s="258"/>
      <c r="V35" s="258"/>
      <c r="W35" s="258"/>
      <c r="X35" s="259" t="s">
        <v>52</v>
      </c>
      <c r="Y35" s="260"/>
      <c r="Z35" s="260"/>
      <c r="AA35" s="260"/>
      <c r="AB35" s="260"/>
      <c r="AC35" s="260"/>
      <c r="AD35" s="260"/>
      <c r="AE35" s="260"/>
      <c r="AF35" s="260"/>
      <c r="AG35" s="260"/>
      <c r="AH35" s="260"/>
      <c r="AI35" s="261"/>
      <c r="AJ35" s="19"/>
      <c r="AM35" s="17"/>
    </row>
    <row r="36" spans="1:40" s="6" customFormat="1" ht="113.4" customHeight="1" x14ac:dyDescent="0.35">
      <c r="A36" s="292"/>
      <c r="B36" s="262" t="s">
        <v>53</v>
      </c>
      <c r="C36" s="263"/>
      <c r="D36" s="263"/>
      <c r="E36" s="263"/>
      <c r="F36" s="264"/>
      <c r="G36" s="254" t="s">
        <v>54</v>
      </c>
      <c r="H36" s="255"/>
      <c r="I36" s="255"/>
      <c r="J36" s="255"/>
      <c r="K36" s="255"/>
      <c r="L36" s="255"/>
      <c r="M36" s="255"/>
      <c r="N36" s="255"/>
      <c r="O36" s="255"/>
      <c r="P36" s="255"/>
      <c r="Q36" s="255"/>
      <c r="R36" s="256"/>
      <c r="S36" s="262" t="s">
        <v>53</v>
      </c>
      <c r="T36" s="263"/>
      <c r="U36" s="263"/>
      <c r="V36" s="263"/>
      <c r="W36" s="264"/>
      <c r="X36" s="254" t="s">
        <v>55</v>
      </c>
      <c r="Y36" s="255"/>
      <c r="Z36" s="255"/>
      <c r="AA36" s="255"/>
      <c r="AB36" s="255"/>
      <c r="AC36" s="255"/>
      <c r="AD36" s="255"/>
      <c r="AE36" s="255"/>
      <c r="AF36" s="255"/>
      <c r="AG36" s="255"/>
      <c r="AH36" s="255"/>
      <c r="AI36" s="256"/>
      <c r="AJ36" s="19"/>
    </row>
    <row r="37" spans="1:40" s="6" customFormat="1" ht="18.75" customHeight="1" x14ac:dyDescent="0.35">
      <c r="A37" s="292"/>
      <c r="B37" s="242" t="s">
        <v>56</v>
      </c>
      <c r="C37" s="243"/>
      <c r="D37" s="243"/>
      <c r="E37" s="243"/>
      <c r="F37" s="243"/>
      <c r="G37" s="244">
        <f>9742178571</f>
        <v>9742178571</v>
      </c>
      <c r="H37" s="245"/>
      <c r="I37" s="245"/>
      <c r="J37" s="245"/>
      <c r="K37" s="245"/>
      <c r="L37" s="245"/>
      <c r="M37" s="245"/>
      <c r="N37" s="245"/>
      <c r="O37" s="245"/>
      <c r="P37" s="245"/>
      <c r="Q37" s="245"/>
      <c r="R37" s="246"/>
      <c r="S37" s="242" t="s">
        <v>57</v>
      </c>
      <c r="T37" s="243"/>
      <c r="U37" s="243"/>
      <c r="V37" s="243"/>
      <c r="W37" s="243"/>
      <c r="X37" s="244"/>
      <c r="Y37" s="245"/>
      <c r="Z37" s="245"/>
      <c r="AA37" s="245"/>
      <c r="AB37" s="245"/>
      <c r="AC37" s="245"/>
      <c r="AD37" s="245"/>
      <c r="AE37" s="245"/>
      <c r="AF37" s="245"/>
      <c r="AG37" s="245"/>
      <c r="AH37" s="245"/>
      <c r="AI37" s="246"/>
      <c r="AJ37" s="19"/>
    </row>
    <row r="38" spans="1:40" s="6" customFormat="1" ht="18.75" customHeight="1" thickBot="1" x14ac:dyDescent="0.4">
      <c r="A38" s="292"/>
      <c r="B38" s="247" t="s">
        <v>58</v>
      </c>
      <c r="C38" s="248"/>
      <c r="D38" s="248"/>
      <c r="E38" s="248"/>
      <c r="F38" s="248"/>
      <c r="G38" s="249" t="s">
        <v>149</v>
      </c>
      <c r="H38" s="250"/>
      <c r="I38" s="250"/>
      <c r="J38" s="250"/>
      <c r="K38" s="250"/>
      <c r="L38" s="250"/>
      <c r="M38" s="250"/>
      <c r="N38" s="250"/>
      <c r="O38" s="250"/>
      <c r="P38" s="250"/>
      <c r="Q38" s="250"/>
      <c r="R38" s="251"/>
      <c r="S38" s="247" t="s">
        <v>59</v>
      </c>
      <c r="T38" s="248"/>
      <c r="U38" s="248"/>
      <c r="V38" s="248"/>
      <c r="W38" s="248"/>
      <c r="X38" s="249" t="s">
        <v>151</v>
      </c>
      <c r="Y38" s="250"/>
      <c r="Z38" s="250"/>
      <c r="AA38" s="250"/>
      <c r="AB38" s="250"/>
      <c r="AC38" s="250"/>
      <c r="AD38" s="250"/>
      <c r="AE38" s="250"/>
      <c r="AF38" s="250"/>
      <c r="AG38" s="250"/>
      <c r="AH38" s="250"/>
      <c r="AI38" s="251"/>
    </row>
    <row r="39" spans="1:40" s="6" customFormat="1" ht="18.75" customHeight="1" thickBot="1" x14ac:dyDescent="0.4">
      <c r="A39" s="292"/>
      <c r="B39" s="232" t="s">
        <v>60</v>
      </c>
      <c r="C39" s="233"/>
      <c r="D39" s="233"/>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4"/>
    </row>
    <row r="40" spans="1:40" s="6" customFormat="1" ht="11.25" customHeight="1" thickBot="1" x14ac:dyDescent="0.4">
      <c r="A40" s="29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292"/>
      <c r="B41" s="140" t="s">
        <v>61</v>
      </c>
      <c r="C41" s="141"/>
      <c r="D41" s="141"/>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2"/>
      <c r="AJ41" s="23"/>
    </row>
    <row r="42" spans="1:40" s="24" customFormat="1" ht="18.75" customHeight="1" x14ac:dyDescent="0.3">
      <c r="A42" s="292"/>
      <c r="B42" s="235" t="s">
        <v>62</v>
      </c>
      <c r="C42" s="236"/>
      <c r="D42" s="236"/>
      <c r="E42" s="236"/>
      <c r="F42" s="236"/>
      <c r="G42" s="236"/>
      <c r="H42" s="236"/>
      <c r="I42" s="236"/>
      <c r="J42" s="236"/>
      <c r="K42" s="236"/>
      <c r="L42" s="236"/>
      <c r="M42" s="236"/>
      <c r="N42" s="236"/>
      <c r="O42" s="236"/>
      <c r="P42" s="236"/>
      <c r="Q42" s="236"/>
      <c r="R42" s="236"/>
      <c r="S42" s="237" t="s">
        <v>63</v>
      </c>
      <c r="T42" s="237"/>
      <c r="U42" s="237"/>
      <c r="V42" s="237"/>
      <c r="W42" s="237"/>
      <c r="X42" s="237"/>
      <c r="Y42" s="237"/>
      <c r="Z42" s="237"/>
      <c r="AA42" s="237"/>
      <c r="AB42" s="237"/>
      <c r="AC42" s="237"/>
      <c r="AD42" s="237"/>
      <c r="AE42" s="237"/>
      <c r="AF42" s="237"/>
      <c r="AG42" s="237"/>
      <c r="AH42" s="237"/>
      <c r="AI42" s="238"/>
      <c r="AJ42" s="25"/>
    </row>
    <row r="43" spans="1:40" s="27" customFormat="1" ht="33.75" customHeight="1" x14ac:dyDescent="0.25">
      <c r="A43" s="292"/>
      <c r="B43" s="217" t="s">
        <v>64</v>
      </c>
      <c r="C43" s="218"/>
      <c r="D43" s="218"/>
      <c r="E43" s="218" t="s">
        <v>65</v>
      </c>
      <c r="F43" s="218"/>
      <c r="G43" s="218"/>
      <c r="H43" s="218" t="s">
        <v>66</v>
      </c>
      <c r="I43" s="218"/>
      <c r="J43" s="218"/>
      <c r="K43" s="218"/>
      <c r="L43" s="218"/>
      <c r="M43" s="239" t="s">
        <v>67</v>
      </c>
      <c r="N43" s="239"/>
      <c r="O43" s="239"/>
      <c r="P43" s="239"/>
      <c r="Q43" s="240" t="s">
        <v>68</v>
      </c>
      <c r="R43" s="241"/>
      <c r="S43" s="218" t="s">
        <v>64</v>
      </c>
      <c r="T43" s="218"/>
      <c r="U43" s="218"/>
      <c r="V43" s="218"/>
      <c r="W43" s="218"/>
      <c r="X43" s="218"/>
      <c r="Y43" s="218"/>
      <c r="Z43" s="218"/>
      <c r="AA43" s="218"/>
      <c r="AB43" s="218" t="s">
        <v>65</v>
      </c>
      <c r="AC43" s="218"/>
      <c r="AD43" s="218"/>
      <c r="AE43" s="218"/>
      <c r="AF43" s="218" t="s">
        <v>69</v>
      </c>
      <c r="AG43" s="218"/>
      <c r="AH43" s="218"/>
      <c r="AI43" s="224"/>
      <c r="AJ43" s="26"/>
    </row>
    <row r="44" spans="1:40" s="27" customFormat="1" ht="18.75" customHeight="1" x14ac:dyDescent="0.3">
      <c r="A44" s="292"/>
      <c r="B44" s="225" t="s">
        <v>70</v>
      </c>
      <c r="C44" s="215"/>
      <c r="D44" s="215"/>
      <c r="E44" s="230">
        <v>45590</v>
      </c>
      <c r="F44" s="215"/>
      <c r="G44" s="215"/>
      <c r="H44" s="226">
        <v>9742178571</v>
      </c>
      <c r="I44" s="226"/>
      <c r="J44" s="226"/>
      <c r="K44" s="226"/>
      <c r="L44" s="226"/>
      <c r="M44" s="214"/>
      <c r="N44" s="214"/>
      <c r="O44" s="214"/>
      <c r="P44" s="214"/>
      <c r="Q44" s="227"/>
      <c r="R44" s="90"/>
      <c r="S44" s="215" t="s">
        <v>71</v>
      </c>
      <c r="T44" s="215"/>
      <c r="U44" s="215"/>
      <c r="V44" s="215"/>
      <c r="W44" s="215"/>
      <c r="X44" s="215"/>
      <c r="Y44" s="215"/>
      <c r="Z44" s="215"/>
      <c r="AA44" s="215"/>
      <c r="AB44" s="227" t="str">
        <f>X35</f>
        <v xml:space="preserve">No tiene anticipo </v>
      </c>
      <c r="AC44" s="227"/>
      <c r="AD44" s="227"/>
      <c r="AE44" s="227"/>
      <c r="AF44" s="227"/>
      <c r="AG44" s="227"/>
      <c r="AH44" s="227"/>
      <c r="AI44" s="231"/>
      <c r="AJ44" s="26"/>
    </row>
    <row r="45" spans="1:40" s="27" customFormat="1" ht="18.75" customHeight="1" x14ac:dyDescent="0.3">
      <c r="A45" s="292"/>
      <c r="B45" s="225" t="s">
        <v>72</v>
      </c>
      <c r="C45" s="215"/>
      <c r="D45" s="215"/>
      <c r="E45" s="213">
        <v>45792</v>
      </c>
      <c r="F45" s="213"/>
      <c r="G45" s="213"/>
      <c r="H45" s="226">
        <v>4113300273</v>
      </c>
      <c r="I45" s="226"/>
      <c r="J45" s="226"/>
      <c r="K45" s="226"/>
      <c r="L45" s="226"/>
      <c r="M45" s="226">
        <f>ROUND(+H45*0.7,0)</f>
        <v>2879310191</v>
      </c>
      <c r="N45" s="226"/>
      <c r="O45" s="226"/>
      <c r="P45" s="226"/>
      <c r="Q45" s="228"/>
      <c r="R45" s="229"/>
      <c r="S45" s="215" t="s">
        <v>72</v>
      </c>
      <c r="T45" s="215"/>
      <c r="U45" s="215"/>
      <c r="V45" s="215"/>
      <c r="W45" s="215"/>
      <c r="X45" s="215"/>
      <c r="Y45" s="215"/>
      <c r="Z45" s="215"/>
      <c r="AA45" s="215"/>
      <c r="AB45" s="213">
        <v>45797</v>
      </c>
      <c r="AC45" s="213"/>
      <c r="AD45" s="213"/>
      <c r="AE45" s="213"/>
      <c r="AF45" s="214">
        <v>162183000</v>
      </c>
      <c r="AG45" s="215"/>
      <c r="AH45" s="215"/>
      <c r="AI45" s="216"/>
      <c r="AJ45" s="26"/>
    </row>
    <row r="46" spans="1:40" s="27" customFormat="1" ht="18.75" customHeight="1" x14ac:dyDescent="0.3">
      <c r="A46" s="292"/>
      <c r="B46" s="225" t="s">
        <v>134</v>
      </c>
      <c r="C46" s="215"/>
      <c r="D46" s="215"/>
      <c r="E46" s="213">
        <v>45800</v>
      </c>
      <c r="F46" s="213"/>
      <c r="G46" s="213"/>
      <c r="H46" s="226">
        <v>1331595292</v>
      </c>
      <c r="I46" s="226"/>
      <c r="J46" s="226"/>
      <c r="K46" s="226"/>
      <c r="L46" s="226"/>
      <c r="M46" s="226">
        <f>ROUND(+H46*0.7,0)</f>
        <v>932116704</v>
      </c>
      <c r="N46" s="226"/>
      <c r="O46" s="226"/>
      <c r="P46" s="226"/>
      <c r="Q46" s="228"/>
      <c r="R46" s="229"/>
      <c r="S46" s="218" t="s">
        <v>134</v>
      </c>
      <c r="T46" s="218"/>
      <c r="U46" s="218"/>
      <c r="V46" s="218"/>
      <c r="W46" s="218"/>
      <c r="X46" s="218"/>
      <c r="Y46" s="218"/>
      <c r="Z46" s="218"/>
      <c r="AA46" s="218"/>
      <c r="AB46" s="213">
        <v>45817</v>
      </c>
      <c r="AC46" s="213"/>
      <c r="AD46" s="213"/>
      <c r="AE46" s="213"/>
      <c r="AF46" s="214">
        <v>52503368</v>
      </c>
      <c r="AG46" s="215"/>
      <c r="AH46" s="215"/>
      <c r="AI46" s="216"/>
      <c r="AJ46" s="26"/>
    </row>
    <row r="47" spans="1:40" s="27" customFormat="1" ht="18.75" customHeight="1" x14ac:dyDescent="0.3">
      <c r="A47" s="292"/>
      <c r="B47" s="225" t="s">
        <v>137</v>
      </c>
      <c r="C47" s="215"/>
      <c r="D47" s="215"/>
      <c r="E47" s="213">
        <v>45856</v>
      </c>
      <c r="F47" s="213"/>
      <c r="G47" s="213"/>
      <c r="H47" s="226">
        <v>1131091048</v>
      </c>
      <c r="I47" s="226"/>
      <c r="J47" s="226"/>
      <c r="K47" s="226"/>
      <c r="L47" s="226"/>
      <c r="M47" s="226">
        <f>ROUND(+H47*0.7,0)</f>
        <v>791763734</v>
      </c>
      <c r="N47" s="226"/>
      <c r="O47" s="226"/>
      <c r="P47" s="226"/>
      <c r="Q47" s="228"/>
      <c r="R47" s="229"/>
      <c r="S47" s="218" t="s">
        <v>137</v>
      </c>
      <c r="T47" s="218"/>
      <c r="U47" s="218"/>
      <c r="V47" s="218"/>
      <c r="W47" s="218"/>
      <c r="X47" s="218"/>
      <c r="Y47" s="218"/>
      <c r="Z47" s="218"/>
      <c r="AA47" s="218"/>
      <c r="AB47" s="213">
        <v>45873</v>
      </c>
      <c r="AC47" s="213"/>
      <c r="AD47" s="213"/>
      <c r="AE47" s="213"/>
      <c r="AF47" s="214">
        <v>44597701</v>
      </c>
      <c r="AG47" s="215"/>
      <c r="AH47" s="215"/>
      <c r="AI47" s="216"/>
      <c r="AJ47" s="26"/>
    </row>
    <row r="48" spans="1:40" s="27" customFormat="1" ht="18.75" customHeight="1" x14ac:dyDescent="0.3">
      <c r="A48" s="292"/>
      <c r="B48" s="225" t="s">
        <v>139</v>
      </c>
      <c r="C48" s="215"/>
      <c r="D48" s="215"/>
      <c r="E48" s="213">
        <v>45869</v>
      </c>
      <c r="F48" s="213"/>
      <c r="G48" s="213"/>
      <c r="H48" s="226">
        <v>2351833475</v>
      </c>
      <c r="I48" s="226"/>
      <c r="J48" s="226"/>
      <c r="K48" s="226"/>
      <c r="L48" s="226"/>
      <c r="M48" s="226">
        <f>ROUND(+H48*0.7,1)</f>
        <v>1646283432.5</v>
      </c>
      <c r="N48" s="226"/>
      <c r="O48" s="226"/>
      <c r="P48" s="226"/>
      <c r="Q48" s="228"/>
      <c r="R48" s="229"/>
      <c r="S48" s="218" t="s">
        <v>139</v>
      </c>
      <c r="T48" s="218"/>
      <c r="U48" s="218"/>
      <c r="V48" s="218"/>
      <c r="W48" s="218"/>
      <c r="X48" s="218"/>
      <c r="Y48" s="218"/>
      <c r="Z48" s="218"/>
      <c r="AA48" s="218"/>
      <c r="AB48" s="213">
        <v>45873</v>
      </c>
      <c r="AC48" s="213"/>
      <c r="AD48" s="213"/>
      <c r="AE48" s="213"/>
      <c r="AF48" s="214">
        <v>92730261</v>
      </c>
      <c r="AG48" s="215"/>
      <c r="AH48" s="215"/>
      <c r="AI48" s="216"/>
      <c r="AJ48" s="26"/>
    </row>
    <row r="49" spans="1:40" s="27" customFormat="1" ht="18.75" customHeight="1" x14ac:dyDescent="0.3">
      <c r="A49" s="292"/>
      <c r="B49" s="225" t="s">
        <v>140</v>
      </c>
      <c r="C49" s="215"/>
      <c r="D49" s="215"/>
      <c r="E49" s="213">
        <v>45873</v>
      </c>
      <c r="F49" s="213"/>
      <c r="G49" s="213"/>
      <c r="H49" s="226">
        <v>860740433</v>
      </c>
      <c r="I49" s="226"/>
      <c r="J49" s="226"/>
      <c r="K49" s="226"/>
      <c r="L49" s="226"/>
      <c r="M49" s="226">
        <f>ROUND(+H49*0.7,0)</f>
        <v>602518303</v>
      </c>
      <c r="N49" s="226"/>
      <c r="O49" s="226"/>
      <c r="P49" s="226"/>
      <c r="Q49" s="228"/>
      <c r="R49" s="229"/>
      <c r="S49" s="218" t="s">
        <v>140</v>
      </c>
      <c r="T49" s="218"/>
      <c r="U49" s="218"/>
      <c r="V49" s="218"/>
      <c r="W49" s="218"/>
      <c r="X49" s="218"/>
      <c r="Y49" s="218"/>
      <c r="Z49" s="218"/>
      <c r="AA49" s="218"/>
      <c r="AB49" s="213">
        <v>45873</v>
      </c>
      <c r="AC49" s="213"/>
      <c r="AD49" s="213"/>
      <c r="AE49" s="213"/>
      <c r="AF49" s="214">
        <v>33938068</v>
      </c>
      <c r="AG49" s="215"/>
      <c r="AH49" s="215"/>
      <c r="AI49" s="216"/>
      <c r="AJ49" s="26"/>
    </row>
    <row r="50" spans="1:40" s="27" customFormat="1" ht="18.75" customHeight="1" x14ac:dyDescent="0.3">
      <c r="A50" s="292"/>
      <c r="B50" s="225" t="s">
        <v>143</v>
      </c>
      <c r="C50" s="215"/>
      <c r="D50" s="215"/>
      <c r="E50" s="213">
        <v>45937</v>
      </c>
      <c r="F50" s="213"/>
      <c r="G50" s="213"/>
      <c r="H50" s="226">
        <v>1934992860</v>
      </c>
      <c r="I50" s="226"/>
      <c r="J50" s="226"/>
      <c r="K50" s="226"/>
      <c r="L50" s="226"/>
      <c r="M50" s="226">
        <f>ROUND(+H50*0.7,0)</f>
        <v>1354495002</v>
      </c>
      <c r="N50" s="226"/>
      <c r="O50" s="226"/>
      <c r="P50" s="226"/>
      <c r="Q50" s="228"/>
      <c r="R50" s="229"/>
      <c r="S50" s="218" t="s">
        <v>143</v>
      </c>
      <c r="T50" s="218"/>
      <c r="U50" s="218"/>
      <c r="V50" s="218"/>
      <c r="W50" s="218"/>
      <c r="X50" s="218"/>
      <c r="Y50" s="218"/>
      <c r="Z50" s="218"/>
      <c r="AA50" s="218"/>
      <c r="AB50" s="213">
        <v>45946</v>
      </c>
      <c r="AC50" s="213"/>
      <c r="AD50" s="213"/>
      <c r="AE50" s="213"/>
      <c r="AF50" s="214">
        <v>76294685</v>
      </c>
      <c r="AG50" s="215"/>
      <c r="AH50" s="215"/>
      <c r="AI50" s="216"/>
      <c r="AJ50" s="26"/>
    </row>
    <row r="51" spans="1:40" s="27" customFormat="1" ht="18.75" customHeight="1" x14ac:dyDescent="0.3">
      <c r="A51" s="292"/>
      <c r="B51" s="225" t="s">
        <v>146</v>
      </c>
      <c r="C51" s="215"/>
      <c r="D51" s="215"/>
      <c r="E51" s="213">
        <v>45972</v>
      </c>
      <c r="F51" s="213"/>
      <c r="G51" s="213"/>
      <c r="H51" s="226">
        <v>985158901</v>
      </c>
      <c r="I51" s="226"/>
      <c r="J51" s="226"/>
      <c r="K51" s="226"/>
      <c r="L51" s="226"/>
      <c r="M51" s="226">
        <f>ROUND(+H51*0.7,0)</f>
        <v>689611231</v>
      </c>
      <c r="N51" s="226"/>
      <c r="O51" s="226"/>
      <c r="P51" s="226"/>
      <c r="Q51" s="228"/>
      <c r="R51" s="229"/>
      <c r="S51" s="218" t="s">
        <v>146</v>
      </c>
      <c r="T51" s="218"/>
      <c r="U51" s="218"/>
      <c r="V51" s="218"/>
      <c r="W51" s="218"/>
      <c r="X51" s="218"/>
      <c r="Y51" s="218"/>
      <c r="Z51" s="218"/>
      <c r="AA51" s="218"/>
      <c r="AB51" s="213">
        <v>45985</v>
      </c>
      <c r="AC51" s="213"/>
      <c r="AD51" s="213"/>
      <c r="AE51" s="213"/>
      <c r="AF51" s="214">
        <v>38843754</v>
      </c>
      <c r="AG51" s="215"/>
      <c r="AH51" s="215"/>
      <c r="AI51" s="216"/>
      <c r="AJ51" s="26"/>
    </row>
    <row r="52" spans="1:40" s="27" customFormat="1" ht="18.75" customHeight="1" x14ac:dyDescent="0.3">
      <c r="A52" s="292"/>
      <c r="B52" s="225" t="s">
        <v>147</v>
      </c>
      <c r="C52" s="215"/>
      <c r="D52" s="215"/>
      <c r="E52" s="213">
        <v>46003</v>
      </c>
      <c r="F52" s="213"/>
      <c r="G52" s="213"/>
      <c r="H52" s="226">
        <v>2390862204</v>
      </c>
      <c r="I52" s="226"/>
      <c r="J52" s="226"/>
      <c r="K52" s="226"/>
      <c r="L52" s="226"/>
      <c r="M52" s="87">
        <f>ROUND(+H52*0.7,0)</f>
        <v>1673603543</v>
      </c>
      <c r="N52" s="88"/>
      <c r="O52" s="88"/>
      <c r="P52" s="89"/>
      <c r="Q52" s="227"/>
      <c r="R52" s="90"/>
      <c r="S52" s="218" t="s">
        <v>147</v>
      </c>
      <c r="T52" s="218"/>
      <c r="U52" s="218"/>
      <c r="V52" s="218"/>
      <c r="W52" s="218"/>
      <c r="X52" s="218"/>
      <c r="Y52" s="218"/>
      <c r="Z52" s="218"/>
      <c r="AA52" s="218"/>
      <c r="AB52" s="213">
        <v>45989</v>
      </c>
      <c r="AC52" s="213"/>
      <c r="AD52" s="213"/>
      <c r="AE52" s="213"/>
      <c r="AF52" s="214">
        <v>94269122</v>
      </c>
      <c r="AG52" s="215"/>
      <c r="AH52" s="215"/>
      <c r="AI52" s="216"/>
      <c r="AJ52" s="26"/>
      <c r="AK52" s="68">
        <f>+SUM(H45:L53)</f>
        <v>19162971179.279999</v>
      </c>
    </row>
    <row r="53" spans="1:40" s="27" customFormat="1" ht="18.75" customHeight="1" x14ac:dyDescent="0.3">
      <c r="A53" s="292"/>
      <c r="B53" s="225" t="s">
        <v>153</v>
      </c>
      <c r="C53" s="215"/>
      <c r="D53" s="215"/>
      <c r="E53" s="213">
        <v>46044</v>
      </c>
      <c r="F53" s="213"/>
      <c r="G53" s="213"/>
      <c r="H53" s="226">
        <v>4063396693.2800002</v>
      </c>
      <c r="I53" s="226"/>
      <c r="J53" s="226"/>
      <c r="K53" s="226"/>
      <c r="L53" s="226"/>
      <c r="M53" s="87">
        <f>ROUND(+H53*0.7,0)</f>
        <v>2844377685</v>
      </c>
      <c r="N53" s="88"/>
      <c r="O53" s="88"/>
      <c r="P53" s="89"/>
      <c r="Q53" s="227"/>
      <c r="R53" s="90"/>
      <c r="S53" s="218" t="s">
        <v>153</v>
      </c>
      <c r="T53" s="218"/>
      <c r="U53" s="218"/>
      <c r="V53" s="218"/>
      <c r="W53" s="218"/>
      <c r="X53" s="218"/>
      <c r="Y53" s="218"/>
      <c r="Z53" s="218"/>
      <c r="AA53" s="218"/>
      <c r="AB53" s="213">
        <v>46045</v>
      </c>
      <c r="AC53" s="213"/>
      <c r="AD53" s="213"/>
      <c r="AE53" s="213"/>
      <c r="AF53" s="214">
        <v>160179545</v>
      </c>
      <c r="AG53" s="215"/>
      <c r="AH53" s="215"/>
      <c r="AI53" s="216"/>
      <c r="AJ53" s="26"/>
      <c r="AK53" s="69">
        <f>+AK52+AF55</f>
        <v>19918510683.279999</v>
      </c>
    </row>
    <row r="54" spans="1:40" s="27" customFormat="1" ht="18.75" customHeight="1" x14ac:dyDescent="0.3">
      <c r="A54" s="292"/>
      <c r="B54" s="81"/>
      <c r="C54" s="82"/>
      <c r="D54" s="83"/>
      <c r="E54" s="84"/>
      <c r="F54" s="85"/>
      <c r="G54" s="86"/>
      <c r="H54" s="87"/>
      <c r="I54" s="88"/>
      <c r="J54" s="88"/>
      <c r="K54" s="88"/>
      <c r="L54" s="89"/>
      <c r="M54" s="74"/>
      <c r="N54" s="75"/>
      <c r="O54" s="75"/>
      <c r="P54" s="76"/>
      <c r="Q54" s="90"/>
      <c r="R54" s="91"/>
      <c r="S54" s="92"/>
      <c r="T54" s="93"/>
      <c r="U54" s="93"/>
      <c r="V54" s="93"/>
      <c r="W54" s="93"/>
      <c r="X54" s="93"/>
      <c r="Y54" s="93"/>
      <c r="Z54" s="93"/>
      <c r="AA54" s="94"/>
      <c r="AB54" s="84"/>
      <c r="AC54" s="85"/>
      <c r="AD54" s="85"/>
      <c r="AE54" s="86"/>
      <c r="AF54" s="95"/>
      <c r="AG54" s="96"/>
      <c r="AH54" s="96"/>
      <c r="AI54" s="97"/>
      <c r="AJ54" s="26"/>
      <c r="AK54" s="69"/>
    </row>
    <row r="55" spans="1:40" s="25" customFormat="1" ht="18.75" customHeight="1" x14ac:dyDescent="0.3">
      <c r="A55" s="292"/>
      <c r="B55" s="217" t="s">
        <v>73</v>
      </c>
      <c r="C55" s="218"/>
      <c r="D55" s="218"/>
      <c r="E55" s="218"/>
      <c r="F55" s="218"/>
      <c r="G55" s="218"/>
      <c r="H55" s="219">
        <f>+H44+M55</f>
        <v>23156258396.5</v>
      </c>
      <c r="I55" s="220"/>
      <c r="J55" s="220"/>
      <c r="K55" s="220"/>
      <c r="L55" s="220"/>
      <c r="M55" s="221">
        <f>SUM(M44:P53)</f>
        <v>13414079825.5</v>
      </c>
      <c r="N55" s="218"/>
      <c r="O55" s="218"/>
      <c r="P55" s="218"/>
      <c r="Q55" s="222"/>
      <c r="R55" s="222"/>
      <c r="S55" s="218" t="s">
        <v>74</v>
      </c>
      <c r="T55" s="218"/>
      <c r="U55" s="218"/>
      <c r="V55" s="218"/>
      <c r="W55" s="218"/>
      <c r="X55" s="218"/>
      <c r="Y55" s="218"/>
      <c r="Z55" s="218"/>
      <c r="AA55" s="218"/>
      <c r="AB55" s="223"/>
      <c r="AC55" s="223"/>
      <c r="AD55" s="223"/>
      <c r="AE55" s="223"/>
      <c r="AF55" s="221">
        <f>+SUM(AF45:AI53)</f>
        <v>755539504</v>
      </c>
      <c r="AG55" s="218"/>
      <c r="AH55" s="218"/>
      <c r="AI55" s="224"/>
      <c r="AK55" s="70">
        <f>+AK53/I17</f>
        <v>0.58992295117477156</v>
      </c>
    </row>
    <row r="56" spans="1:40" s="25" customFormat="1" ht="18.75" customHeight="1" thickBot="1" x14ac:dyDescent="0.35">
      <c r="A56" s="292"/>
      <c r="B56" s="204" t="s">
        <v>75</v>
      </c>
      <c r="C56" s="205"/>
      <c r="D56" s="205"/>
      <c r="E56" s="205"/>
      <c r="F56" s="205"/>
      <c r="G56" s="205"/>
      <c r="H56" s="206">
        <f>+G34-H55</f>
        <v>9317670172.5</v>
      </c>
      <c r="I56" s="207"/>
      <c r="J56" s="207"/>
      <c r="K56" s="207"/>
      <c r="L56" s="207"/>
      <c r="M56" s="207"/>
      <c r="N56" s="207"/>
      <c r="O56" s="207"/>
      <c r="P56" s="208"/>
      <c r="Q56" s="209"/>
      <c r="R56" s="209"/>
      <c r="S56" s="205" t="s">
        <v>75</v>
      </c>
      <c r="T56" s="205"/>
      <c r="U56" s="205"/>
      <c r="V56" s="205"/>
      <c r="W56" s="205"/>
      <c r="X56" s="205"/>
      <c r="Y56" s="205"/>
      <c r="Z56" s="205"/>
      <c r="AA56" s="205"/>
      <c r="AB56" s="210"/>
      <c r="AC56" s="210"/>
      <c r="AD56" s="210"/>
      <c r="AE56" s="210"/>
      <c r="AF56" s="211">
        <f>+X34-AF55</f>
        <v>524872526</v>
      </c>
      <c r="AG56" s="211"/>
      <c r="AH56" s="211"/>
      <c r="AI56" s="212"/>
      <c r="AK56" s="28"/>
    </row>
    <row r="57" spans="1:40" s="25" customFormat="1" ht="16.2" thickBot="1" x14ac:dyDescent="0.35">
      <c r="A57" s="292"/>
      <c r="B57" s="192"/>
      <c r="C57" s="192"/>
      <c r="D57" s="192"/>
      <c r="E57" s="192"/>
      <c r="F57" s="192"/>
      <c r="G57" s="192"/>
      <c r="H57" s="192"/>
      <c r="I57" s="192"/>
      <c r="J57" s="192"/>
      <c r="K57" s="192"/>
      <c r="L57" s="192"/>
      <c r="M57" s="192"/>
      <c r="N57" s="192"/>
      <c r="O57" s="192"/>
      <c r="P57" s="192"/>
      <c r="Q57" s="192"/>
      <c r="R57" s="192"/>
      <c r="S57" s="192"/>
      <c r="T57" s="192"/>
      <c r="U57" s="192"/>
      <c r="V57" s="192"/>
      <c r="W57" s="192"/>
      <c r="X57" s="192"/>
      <c r="Y57" s="192"/>
      <c r="Z57" s="192"/>
      <c r="AA57" s="192"/>
      <c r="AB57" s="192"/>
      <c r="AC57" s="192"/>
      <c r="AD57" s="192"/>
      <c r="AE57" s="192"/>
      <c r="AF57" s="192"/>
      <c r="AG57" s="192"/>
      <c r="AH57" s="192"/>
      <c r="AI57" s="192"/>
      <c r="AJ57" s="29"/>
      <c r="AM57" s="67"/>
    </row>
    <row r="58" spans="1:40" s="24" customFormat="1" ht="18.75" customHeight="1" thickBot="1" x14ac:dyDescent="0.35">
      <c r="A58" s="292"/>
      <c r="B58" s="140" t="s">
        <v>76</v>
      </c>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c r="AI58" s="142"/>
      <c r="AJ58" s="23"/>
    </row>
    <row r="59" spans="1:40" s="31" customFormat="1" ht="18.75" customHeight="1" x14ac:dyDescent="0.25">
      <c r="A59" s="292"/>
      <c r="B59" s="193" t="s">
        <v>77</v>
      </c>
      <c r="C59" s="194"/>
      <c r="D59" s="194"/>
      <c r="E59" s="194"/>
      <c r="F59" s="194"/>
      <c r="G59" s="194"/>
      <c r="H59" s="194"/>
      <c r="I59" s="194"/>
      <c r="J59" s="194"/>
      <c r="K59" s="194"/>
      <c r="L59" s="194"/>
      <c r="M59" s="194"/>
      <c r="N59" s="194"/>
      <c r="O59" s="194"/>
      <c r="P59" s="194"/>
      <c r="Q59" s="194"/>
      <c r="R59" s="195"/>
      <c r="S59" s="196" t="s">
        <v>78</v>
      </c>
      <c r="T59" s="197"/>
      <c r="U59" s="197"/>
      <c r="V59" s="197"/>
      <c r="W59" s="197"/>
      <c r="X59" s="197"/>
      <c r="Y59" s="197"/>
      <c r="Z59" s="197"/>
      <c r="AA59" s="197"/>
      <c r="AB59" s="197"/>
      <c r="AC59" s="197"/>
      <c r="AD59" s="197"/>
      <c r="AE59" s="197"/>
      <c r="AF59" s="197"/>
      <c r="AG59" s="197"/>
      <c r="AH59" s="197"/>
      <c r="AI59" s="198"/>
      <c r="AJ59" s="30"/>
    </row>
    <row r="60" spans="1:40" s="24" customFormat="1" ht="18.75" customHeight="1" x14ac:dyDescent="0.3">
      <c r="A60" s="292"/>
      <c r="B60" s="199" t="s">
        <v>64</v>
      </c>
      <c r="C60" s="200"/>
      <c r="D60" s="200"/>
      <c r="E60" s="200"/>
      <c r="F60" s="201"/>
      <c r="G60" s="202" t="s">
        <v>79</v>
      </c>
      <c r="H60" s="200"/>
      <c r="I60" s="200"/>
      <c r="J60" s="201"/>
      <c r="K60" s="202" t="s">
        <v>80</v>
      </c>
      <c r="L60" s="200"/>
      <c r="M60" s="200"/>
      <c r="N60" s="201"/>
      <c r="O60" s="202" t="s">
        <v>81</v>
      </c>
      <c r="P60" s="200"/>
      <c r="Q60" s="200"/>
      <c r="R60" s="203"/>
      <c r="S60" s="199" t="s">
        <v>64</v>
      </c>
      <c r="T60" s="200"/>
      <c r="U60" s="200"/>
      <c r="V60" s="201"/>
      <c r="W60" s="202" t="s">
        <v>79</v>
      </c>
      <c r="X60" s="200"/>
      <c r="Y60" s="200"/>
      <c r="Z60" s="201"/>
      <c r="AA60" s="202" t="s">
        <v>80</v>
      </c>
      <c r="AB60" s="200"/>
      <c r="AC60" s="200"/>
      <c r="AD60" s="201"/>
      <c r="AE60" s="202" t="s">
        <v>81</v>
      </c>
      <c r="AF60" s="200"/>
      <c r="AG60" s="200"/>
      <c r="AH60" s="200"/>
      <c r="AI60" s="203"/>
      <c r="AJ60" s="25"/>
      <c r="AL60" s="32"/>
      <c r="AM60" s="32"/>
      <c r="AN60" s="33"/>
    </row>
    <row r="61" spans="1:40" s="24" customFormat="1" ht="18.75" customHeight="1" x14ac:dyDescent="0.3">
      <c r="A61" s="292"/>
      <c r="B61" s="181" t="s">
        <v>82</v>
      </c>
      <c r="C61" s="182"/>
      <c r="D61" s="182"/>
      <c r="E61" s="182"/>
      <c r="F61" s="183"/>
      <c r="G61" s="184">
        <v>0.59009999999999996</v>
      </c>
      <c r="H61" s="185"/>
      <c r="I61" s="185"/>
      <c r="J61" s="186"/>
      <c r="K61" s="184">
        <f>O61-G61</f>
        <v>0.11040000000000005</v>
      </c>
      <c r="L61" s="185"/>
      <c r="M61" s="185"/>
      <c r="N61" s="186"/>
      <c r="O61" s="184">
        <v>0.70050000000000001</v>
      </c>
      <c r="P61" s="187"/>
      <c r="Q61" s="187"/>
      <c r="R61" s="188"/>
      <c r="S61" s="181" t="s">
        <v>82</v>
      </c>
      <c r="T61" s="182"/>
      <c r="U61" s="182"/>
      <c r="V61" s="183"/>
      <c r="W61" s="166">
        <f>+G61</f>
        <v>0.59009999999999996</v>
      </c>
      <c r="X61" s="167"/>
      <c r="Y61" s="167"/>
      <c r="Z61" s="168"/>
      <c r="AA61" s="166">
        <f>+AE61-W61</f>
        <v>0.11040000000000005</v>
      </c>
      <c r="AB61" s="167"/>
      <c r="AC61" s="167"/>
      <c r="AD61" s="168"/>
      <c r="AE61" s="166">
        <f>+O61</f>
        <v>0.70050000000000001</v>
      </c>
      <c r="AF61" s="167"/>
      <c r="AG61" s="167"/>
      <c r="AH61" s="167"/>
      <c r="AI61" s="169"/>
      <c r="AJ61" s="25"/>
      <c r="AK61" s="33"/>
      <c r="AL61" s="32"/>
      <c r="AM61" s="32"/>
      <c r="AN61" s="33"/>
    </row>
    <row r="62" spans="1:40" s="24" customFormat="1" ht="18.75" customHeight="1" x14ac:dyDescent="0.3">
      <c r="A62" s="292"/>
      <c r="B62" s="181" t="s">
        <v>83</v>
      </c>
      <c r="C62" s="182"/>
      <c r="D62" s="182"/>
      <c r="E62" s="182"/>
      <c r="F62" s="183"/>
      <c r="G62" s="184">
        <v>0.6895</v>
      </c>
      <c r="H62" s="185"/>
      <c r="I62" s="185"/>
      <c r="J62" s="186"/>
      <c r="K62" s="184">
        <f>O62-G62</f>
        <v>1.100000000000001E-2</v>
      </c>
      <c r="L62" s="185"/>
      <c r="M62" s="185"/>
      <c r="N62" s="186"/>
      <c r="O62" s="184">
        <v>0.70050000000000001</v>
      </c>
      <c r="P62" s="187"/>
      <c r="Q62" s="187"/>
      <c r="R62" s="188"/>
      <c r="S62" s="181" t="s">
        <v>83</v>
      </c>
      <c r="T62" s="182"/>
      <c r="U62" s="182"/>
      <c r="V62" s="183"/>
      <c r="W62" s="166">
        <v>0.36099999999999999</v>
      </c>
      <c r="X62" s="167"/>
      <c r="Y62" s="167"/>
      <c r="Z62" s="168"/>
      <c r="AA62" s="166">
        <f>+AE62-W62</f>
        <v>0.22892295117477157</v>
      </c>
      <c r="AB62" s="167"/>
      <c r="AC62" s="167"/>
      <c r="AD62" s="168"/>
      <c r="AE62" s="166">
        <f>+AK55</f>
        <v>0.58992295117477156</v>
      </c>
      <c r="AF62" s="167"/>
      <c r="AG62" s="167"/>
      <c r="AH62" s="167"/>
      <c r="AI62" s="169"/>
      <c r="AJ62" s="25"/>
      <c r="AK62" s="32"/>
      <c r="AL62" s="32"/>
      <c r="AM62" s="34"/>
    </row>
    <row r="63" spans="1:40" s="36" customFormat="1" ht="18.75" customHeight="1" thickBot="1" x14ac:dyDescent="0.35">
      <c r="A63" s="292"/>
      <c r="B63" s="170" t="s">
        <v>84</v>
      </c>
      <c r="C63" s="171"/>
      <c r="D63" s="171"/>
      <c r="E63" s="171"/>
      <c r="F63" s="172"/>
      <c r="G63" s="173">
        <f>G62-G61</f>
        <v>9.9400000000000044E-2</v>
      </c>
      <c r="H63" s="174"/>
      <c r="I63" s="174"/>
      <c r="J63" s="175"/>
      <c r="K63" s="176">
        <f>K61-K62</f>
        <v>9.9400000000000044E-2</v>
      </c>
      <c r="L63" s="177"/>
      <c r="M63" s="177"/>
      <c r="N63" s="178"/>
      <c r="O63" s="176">
        <f>O61-O62</f>
        <v>0</v>
      </c>
      <c r="P63" s="177"/>
      <c r="Q63" s="177"/>
      <c r="R63" s="178"/>
      <c r="S63" s="170" t="s">
        <v>84</v>
      </c>
      <c r="T63" s="171"/>
      <c r="U63" s="171"/>
      <c r="V63" s="172"/>
      <c r="W63" s="166">
        <f>+W61-W62</f>
        <v>0.22909999999999997</v>
      </c>
      <c r="X63" s="167"/>
      <c r="Y63" s="167"/>
      <c r="Z63" s="168"/>
      <c r="AA63" s="166">
        <f>AA61-AA62</f>
        <v>-0.11852295117477152</v>
      </c>
      <c r="AB63" s="167"/>
      <c r="AC63" s="167"/>
      <c r="AD63" s="168"/>
      <c r="AE63" s="176">
        <f>AE62-AE61</f>
        <v>-0.11057704882522845</v>
      </c>
      <c r="AF63" s="179"/>
      <c r="AG63" s="179"/>
      <c r="AH63" s="179"/>
      <c r="AI63" s="180"/>
      <c r="AJ63" s="35"/>
      <c r="AL63" s="37"/>
      <c r="AM63" s="38"/>
    </row>
    <row r="64" spans="1:40" s="24" customFormat="1" ht="18.75" customHeight="1" x14ac:dyDescent="0.35">
      <c r="A64" s="292"/>
      <c r="B64" s="189" t="s">
        <v>85</v>
      </c>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1"/>
      <c r="AJ64" s="25"/>
    </row>
    <row r="65" spans="1:36" s="24" customFormat="1" ht="18.75" customHeight="1" x14ac:dyDescent="0.3">
      <c r="A65" s="292"/>
      <c r="B65" s="163" t="s">
        <v>86</v>
      </c>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5"/>
      <c r="AJ65" s="25"/>
    </row>
    <row r="66" spans="1:36" s="24" customFormat="1" ht="18.75" customHeight="1" x14ac:dyDescent="0.3">
      <c r="A66" s="292"/>
      <c r="B66" s="65"/>
      <c r="C66" s="39"/>
      <c r="D66" s="40" t="s">
        <v>87</v>
      </c>
      <c r="E66" s="100">
        <v>70431445.280000001</v>
      </c>
      <c r="F66" s="100"/>
      <c r="G66" s="101">
        <v>45355</v>
      </c>
      <c r="H66" s="102"/>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25"/>
    </row>
    <row r="67" spans="1:36" s="24" customFormat="1" ht="18.75" customHeight="1" x14ac:dyDescent="0.3">
      <c r="A67" s="292"/>
      <c r="B67" s="71"/>
      <c r="C67" s="39"/>
      <c r="D67" s="40" t="s">
        <v>88</v>
      </c>
      <c r="E67" s="100">
        <v>203993673.19</v>
      </c>
      <c r="F67" s="100"/>
      <c r="G67" s="101">
        <v>45370</v>
      </c>
      <c r="H67" s="102"/>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25"/>
    </row>
    <row r="68" spans="1:36" s="24" customFormat="1" ht="18.75" customHeight="1" x14ac:dyDescent="0.3">
      <c r="A68" s="292"/>
      <c r="B68" s="71"/>
      <c r="C68" s="39"/>
      <c r="D68" s="40" t="s">
        <v>89</v>
      </c>
      <c r="E68" s="100">
        <v>208633571.44</v>
      </c>
      <c r="F68" s="100"/>
      <c r="G68" s="101">
        <v>45406</v>
      </c>
      <c r="H68" s="102"/>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25"/>
    </row>
    <row r="69" spans="1:36" s="24" customFormat="1" ht="18.75" customHeight="1" x14ac:dyDescent="0.3">
      <c r="A69" s="292"/>
      <c r="B69" s="71"/>
      <c r="C69" s="39"/>
      <c r="D69" s="40" t="s">
        <v>90</v>
      </c>
      <c r="E69" s="100">
        <v>202093483.44999999</v>
      </c>
      <c r="F69" s="100"/>
      <c r="G69" s="101">
        <v>45436</v>
      </c>
      <c r="H69" s="102"/>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25"/>
    </row>
    <row r="70" spans="1:36" s="24" customFormat="1" ht="18.75" customHeight="1" x14ac:dyDescent="0.3">
      <c r="A70" s="292"/>
      <c r="B70" s="71"/>
      <c r="C70" s="39"/>
      <c r="D70" s="40" t="s">
        <v>91</v>
      </c>
      <c r="E70" s="100">
        <v>208790623.36000001</v>
      </c>
      <c r="F70" s="100"/>
      <c r="G70" s="101">
        <v>45462</v>
      </c>
      <c r="H70" s="102"/>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25"/>
    </row>
    <row r="71" spans="1:36" s="24" customFormat="1" ht="18.75" customHeight="1" x14ac:dyDescent="0.3">
      <c r="A71" s="292"/>
      <c r="B71" s="71"/>
      <c r="C71" s="39"/>
      <c r="D71" s="40" t="s">
        <v>92</v>
      </c>
      <c r="E71" s="100">
        <v>201885740.41</v>
      </c>
      <c r="F71" s="100"/>
      <c r="G71" s="101">
        <v>45498</v>
      </c>
      <c r="H71" s="102"/>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25"/>
    </row>
    <row r="72" spans="1:36" s="24" customFormat="1" ht="18.75" customHeight="1" x14ac:dyDescent="0.3">
      <c r="A72" s="292"/>
      <c r="B72" s="71"/>
      <c r="C72" s="39"/>
      <c r="D72" s="40" t="s">
        <v>93</v>
      </c>
      <c r="E72" s="100">
        <v>208826681.81</v>
      </c>
      <c r="F72" s="100"/>
      <c r="G72" s="101">
        <v>45519</v>
      </c>
      <c r="H72" s="102"/>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25"/>
    </row>
    <row r="73" spans="1:36" s="24" customFormat="1" ht="18.75" customHeight="1" x14ac:dyDescent="0.3">
      <c r="A73" s="292"/>
      <c r="B73" s="71"/>
      <c r="C73" s="39"/>
      <c r="D73" s="40" t="s">
        <v>94</v>
      </c>
      <c r="E73" s="100">
        <v>184554631.58000001</v>
      </c>
      <c r="F73" s="100"/>
      <c r="G73" s="101">
        <v>45548</v>
      </c>
      <c r="H73" s="102">
        <v>45548</v>
      </c>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25"/>
    </row>
    <row r="74" spans="1:36" s="24" customFormat="1" ht="18.75" customHeight="1" x14ac:dyDescent="0.3">
      <c r="A74" s="292"/>
      <c r="B74" s="71"/>
      <c r="C74" s="39"/>
      <c r="D74" s="40" t="s">
        <v>95</v>
      </c>
      <c r="E74" s="100">
        <v>175042999.94999999</v>
      </c>
      <c r="F74" s="100"/>
      <c r="G74" s="101">
        <v>45593</v>
      </c>
      <c r="H74" s="102"/>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25"/>
    </row>
    <row r="75" spans="1:36" s="24" customFormat="1" ht="18.75" customHeight="1" x14ac:dyDescent="0.3">
      <c r="A75" s="292"/>
      <c r="B75" s="71"/>
      <c r="C75" s="39"/>
      <c r="D75" s="40" t="s">
        <v>96</v>
      </c>
      <c r="E75" s="100">
        <v>136309883.96000001</v>
      </c>
      <c r="F75" s="100"/>
      <c r="G75" s="101">
        <v>45616</v>
      </c>
      <c r="H75" s="102"/>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25"/>
    </row>
    <row r="76" spans="1:36" s="24" customFormat="1" ht="18.75" customHeight="1" x14ac:dyDescent="0.3">
      <c r="A76" s="292"/>
      <c r="B76" s="71"/>
      <c r="C76" s="39"/>
      <c r="D76" s="40" t="s">
        <v>97</v>
      </c>
      <c r="E76" s="100">
        <v>104670805.05</v>
      </c>
      <c r="F76" s="100"/>
      <c r="G76" s="101">
        <v>45653</v>
      </c>
      <c r="H76" s="102"/>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25"/>
    </row>
    <row r="77" spans="1:36" s="24" customFormat="1" ht="18.75" customHeight="1" x14ac:dyDescent="0.3">
      <c r="A77" s="292"/>
      <c r="B77" s="71"/>
      <c r="C77" s="39"/>
      <c r="D77" s="40" t="s">
        <v>98</v>
      </c>
      <c r="E77" s="100">
        <v>109613127.45</v>
      </c>
      <c r="F77" s="100"/>
      <c r="G77" s="101">
        <v>45686</v>
      </c>
      <c r="H77" s="102"/>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25"/>
    </row>
    <row r="78" spans="1:36" s="24" customFormat="1" ht="22.5" customHeight="1" x14ac:dyDescent="0.3">
      <c r="A78" s="292"/>
      <c r="B78" s="71"/>
      <c r="C78" s="39"/>
      <c r="D78" s="40" t="s">
        <v>99</v>
      </c>
      <c r="E78" s="100">
        <v>105664801.55</v>
      </c>
      <c r="F78" s="100"/>
      <c r="G78" s="101">
        <v>45713</v>
      </c>
      <c r="H78" s="102"/>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25"/>
    </row>
    <row r="79" spans="1:36" s="24" customFormat="1" ht="22.5" customHeight="1" x14ac:dyDescent="0.3">
      <c r="A79" s="292"/>
      <c r="B79" s="71"/>
      <c r="C79" s="39"/>
      <c r="D79" s="40" t="s">
        <v>100</v>
      </c>
      <c r="E79" s="100">
        <v>90759981.609999999</v>
      </c>
      <c r="F79" s="100"/>
      <c r="G79" s="101">
        <v>45742</v>
      </c>
      <c r="H79" s="102"/>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25"/>
    </row>
    <row r="80" spans="1:36" s="24" customFormat="1" ht="22.5" customHeight="1" x14ac:dyDescent="0.3">
      <c r="A80" s="292"/>
      <c r="B80" s="71"/>
      <c r="C80" s="39"/>
      <c r="D80" s="40" t="s">
        <v>101</v>
      </c>
      <c r="E80" s="100">
        <v>100318299.23</v>
      </c>
      <c r="F80" s="100"/>
      <c r="G80" s="101">
        <v>45770</v>
      </c>
      <c r="H80" s="102"/>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25"/>
    </row>
    <row r="81" spans="1:45" s="24" customFormat="1" ht="22.5" customHeight="1" x14ac:dyDescent="0.3">
      <c r="A81" s="292"/>
      <c r="B81" s="71"/>
      <c r="C81" s="39"/>
      <c r="D81" s="61" t="s">
        <v>102</v>
      </c>
      <c r="E81" s="100">
        <v>97074375.989999995</v>
      </c>
      <c r="F81" s="100"/>
      <c r="G81" s="101">
        <v>45800</v>
      </c>
      <c r="H81" s="102"/>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25"/>
    </row>
    <row r="82" spans="1:45" s="24" customFormat="1" ht="22.5" customHeight="1" x14ac:dyDescent="0.3">
      <c r="A82" s="292"/>
      <c r="B82" s="65"/>
      <c r="C82" s="60"/>
      <c r="D82" s="63" t="s">
        <v>133</v>
      </c>
      <c r="E82" s="100">
        <v>91642086.280000001</v>
      </c>
      <c r="F82" s="100"/>
      <c r="G82" s="101">
        <v>45833</v>
      </c>
      <c r="H82" s="102"/>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25"/>
    </row>
    <row r="83" spans="1:45" s="24" customFormat="1" ht="22.5" customHeight="1" x14ac:dyDescent="0.3">
      <c r="A83" s="292"/>
      <c r="B83" s="71"/>
      <c r="C83" s="39"/>
      <c r="D83" s="63" t="s">
        <v>136</v>
      </c>
      <c r="E83" s="157">
        <v>78847939.849999994</v>
      </c>
      <c r="F83" s="157"/>
      <c r="G83" s="101">
        <v>45859</v>
      </c>
      <c r="H83" s="102"/>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25"/>
    </row>
    <row r="84" spans="1:45" s="24" customFormat="1" ht="22.5" customHeight="1" x14ac:dyDescent="0.3">
      <c r="A84" s="292"/>
      <c r="B84" s="72"/>
      <c r="C84" s="62"/>
      <c r="D84" s="64" t="s">
        <v>138</v>
      </c>
      <c r="E84" s="158">
        <v>81211780.129999995</v>
      </c>
      <c r="F84" s="158"/>
      <c r="G84" s="159">
        <v>45895</v>
      </c>
      <c r="H84" s="160"/>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25"/>
    </row>
    <row r="85" spans="1:45" s="24" customFormat="1" ht="22.5" customHeight="1" x14ac:dyDescent="0.3">
      <c r="A85" s="292"/>
      <c r="B85" s="65"/>
      <c r="C85" s="60"/>
      <c r="D85" s="63" t="s">
        <v>141</v>
      </c>
      <c r="E85" s="79">
        <v>74000327.109999999</v>
      </c>
      <c r="F85" s="79"/>
      <c r="G85" s="161">
        <v>45924</v>
      </c>
      <c r="H85" s="162"/>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6"/>
      <c r="AJ85" s="25"/>
    </row>
    <row r="86" spans="1:45" s="24" customFormat="1" ht="22.5" customHeight="1" x14ac:dyDescent="0.3">
      <c r="A86" s="292"/>
      <c r="B86" s="65"/>
      <c r="C86" s="60"/>
      <c r="D86" s="63" t="s">
        <v>142</v>
      </c>
      <c r="E86" s="79">
        <v>68148633.510000005</v>
      </c>
      <c r="F86" s="79"/>
      <c r="G86" s="161">
        <v>45950</v>
      </c>
      <c r="H86" s="162"/>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6"/>
      <c r="AJ86" s="25"/>
    </row>
    <row r="87" spans="1:45" s="24" customFormat="1" ht="22.5" customHeight="1" x14ac:dyDescent="0.3">
      <c r="A87" s="292"/>
      <c r="B87" s="71"/>
      <c r="C87" s="60"/>
      <c r="D87" s="63" t="s">
        <v>144</v>
      </c>
      <c r="E87" s="79">
        <v>66958394</v>
      </c>
      <c r="F87" s="79"/>
      <c r="G87" s="98">
        <v>45985</v>
      </c>
      <c r="H87" s="99"/>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25"/>
    </row>
    <row r="88" spans="1:45" s="24" customFormat="1" ht="22.5" customHeight="1" x14ac:dyDescent="0.3">
      <c r="A88" s="292"/>
      <c r="B88" s="65"/>
      <c r="C88" s="60"/>
      <c r="D88" s="63" t="s">
        <v>148</v>
      </c>
      <c r="E88" s="79">
        <v>62053648.219999999</v>
      </c>
      <c r="F88" s="79"/>
      <c r="G88" s="98">
        <v>46015</v>
      </c>
      <c r="H88" s="99"/>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25"/>
    </row>
    <row r="89" spans="1:45" s="24" customFormat="1" ht="22.5" customHeight="1" x14ac:dyDescent="0.3">
      <c r="A89" s="292"/>
      <c r="B89" s="72"/>
      <c r="C89" s="62"/>
      <c r="D89" s="64" t="s">
        <v>152</v>
      </c>
      <c r="E89" s="80">
        <v>59816458.890000001</v>
      </c>
      <c r="F89" s="80"/>
      <c r="G89" s="77">
        <v>46042</v>
      </c>
      <c r="H89" s="78"/>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25"/>
    </row>
    <row r="90" spans="1:45" s="24" customFormat="1" ht="22.5" customHeight="1" x14ac:dyDescent="0.3">
      <c r="A90" s="292"/>
      <c r="B90" s="65"/>
      <c r="C90" s="60"/>
      <c r="D90" s="63" t="s">
        <v>154</v>
      </c>
      <c r="E90" s="79">
        <v>50971003.329999998</v>
      </c>
      <c r="F90" s="79"/>
      <c r="G90" s="77">
        <v>46065</v>
      </c>
      <c r="H90" s="78"/>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25"/>
      <c r="AK90" s="24">
        <v>3082101781.3299999</v>
      </c>
    </row>
    <row r="91" spans="1:45" s="24" customFormat="1" ht="22.5" customHeight="1" x14ac:dyDescent="0.3">
      <c r="A91" s="292"/>
      <c r="B91" s="65"/>
      <c r="C91" s="60"/>
      <c r="D91" s="73" t="s">
        <v>167</v>
      </c>
      <c r="E91" s="79">
        <v>39787384.700000003</v>
      </c>
      <c r="F91" s="79"/>
      <c r="G91" s="98"/>
      <c r="H91" s="98"/>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25"/>
    </row>
    <row r="92" spans="1:45" s="24" customFormat="1" ht="22.5" customHeight="1" x14ac:dyDescent="0.35">
      <c r="A92" s="292"/>
      <c r="B92" s="148" t="s">
        <v>103</v>
      </c>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50"/>
      <c r="AJ92" s="25"/>
      <c r="AK92" s="374">
        <f>+SUM(E66:F91)</f>
        <v>3082101781.3299999</v>
      </c>
    </row>
    <row r="93" spans="1:45" s="24" customFormat="1" ht="21" customHeight="1" thickBot="1" x14ac:dyDescent="0.35">
      <c r="A93" s="292"/>
      <c r="B93" s="151" t="s">
        <v>104</v>
      </c>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c r="AB93" s="152"/>
      <c r="AC93" s="152"/>
      <c r="AD93" s="152"/>
      <c r="AE93" s="152"/>
      <c r="AF93" s="152"/>
      <c r="AG93" s="152"/>
      <c r="AH93" s="152"/>
      <c r="AI93" s="153"/>
      <c r="AJ93" s="23"/>
    </row>
    <row r="94" spans="1:45" s="24" customFormat="1" ht="409.2" customHeight="1" thickBot="1" x14ac:dyDescent="0.35">
      <c r="A94" s="292"/>
      <c r="B94" s="154" t="s">
        <v>171</v>
      </c>
      <c r="C94" s="155"/>
      <c r="D94" s="155"/>
      <c r="E94" s="155"/>
      <c r="F94" s="155"/>
      <c r="G94" s="155"/>
      <c r="H94" s="155"/>
      <c r="I94" s="155"/>
      <c r="J94" s="155"/>
      <c r="K94" s="155"/>
      <c r="L94" s="155"/>
      <c r="M94" s="155"/>
      <c r="N94" s="155"/>
      <c r="O94" s="155"/>
      <c r="P94" s="155"/>
      <c r="Q94" s="155"/>
      <c r="R94" s="155"/>
      <c r="S94" s="155"/>
      <c r="T94" s="155"/>
      <c r="U94" s="155"/>
      <c r="V94" s="155"/>
      <c r="W94" s="155"/>
      <c r="X94" s="155"/>
      <c r="Y94" s="155"/>
      <c r="Z94" s="155"/>
      <c r="AA94" s="155"/>
      <c r="AB94" s="155"/>
      <c r="AC94" s="155"/>
      <c r="AD94" s="155"/>
      <c r="AE94" s="155"/>
      <c r="AF94" s="155"/>
      <c r="AG94" s="155"/>
      <c r="AH94" s="155"/>
      <c r="AI94" s="156"/>
      <c r="AJ94" s="25"/>
    </row>
    <row r="95" spans="1:45" s="24" customFormat="1" ht="18.600000000000001" thickBot="1" x14ac:dyDescent="0.35">
      <c r="A95" s="41"/>
      <c r="B95" s="140" t="s">
        <v>105</v>
      </c>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c r="AB95" s="141"/>
      <c r="AC95" s="141"/>
      <c r="AD95" s="141"/>
      <c r="AE95" s="141"/>
      <c r="AF95" s="141"/>
      <c r="AG95" s="141"/>
      <c r="AH95" s="141"/>
      <c r="AI95" s="142"/>
      <c r="AJ95" s="25"/>
    </row>
    <row r="96" spans="1:45" s="24" customFormat="1" ht="272.25" customHeight="1" thickBot="1" x14ac:dyDescent="0.35">
      <c r="A96" s="41"/>
      <c r="B96" s="103"/>
      <c r="C96" s="104"/>
      <c r="D96" s="104"/>
      <c r="E96" s="104"/>
      <c r="F96" s="104"/>
      <c r="G96" s="104"/>
      <c r="H96" s="104"/>
      <c r="I96" s="104"/>
      <c r="J96" s="104"/>
      <c r="K96" s="104"/>
      <c r="L96" s="104"/>
      <c r="M96" s="104"/>
      <c r="N96" s="104"/>
      <c r="O96" s="104"/>
      <c r="P96" s="105"/>
      <c r="Q96" s="42"/>
      <c r="R96" s="42"/>
      <c r="S96" s="42"/>
      <c r="T96" s="42"/>
      <c r="U96" s="42"/>
      <c r="V96" s="42"/>
      <c r="W96" s="42"/>
      <c r="X96" s="42"/>
      <c r="Y96" s="42"/>
      <c r="Z96" s="42"/>
      <c r="AA96" s="42"/>
      <c r="AB96" s="42"/>
      <c r="AC96" s="42"/>
      <c r="AD96" s="42"/>
      <c r="AE96" s="42"/>
      <c r="AF96" s="42"/>
      <c r="AG96" s="42"/>
      <c r="AH96" s="42"/>
      <c r="AI96" s="43"/>
      <c r="AJ96" s="25"/>
      <c r="AK96"/>
      <c r="AL96"/>
      <c r="AM96"/>
      <c r="AN96"/>
      <c r="AP96"/>
      <c r="AS96"/>
    </row>
    <row r="97" spans="1:44" s="24" customFormat="1" ht="41.4" customHeight="1" thickBot="1" x14ac:dyDescent="0.35">
      <c r="A97" s="41"/>
      <c r="B97" s="103" t="s">
        <v>170</v>
      </c>
      <c r="C97" s="104"/>
      <c r="D97" s="104"/>
      <c r="E97" s="104"/>
      <c r="F97" s="104"/>
      <c r="G97" s="104"/>
      <c r="H97" s="104"/>
      <c r="I97" s="104"/>
      <c r="J97" s="104"/>
      <c r="K97" s="104"/>
      <c r="L97" s="104"/>
      <c r="M97" s="104"/>
      <c r="N97" s="104"/>
      <c r="O97" s="104"/>
      <c r="P97" s="105"/>
      <c r="Q97" s="106" t="s">
        <v>156</v>
      </c>
      <c r="R97" s="104"/>
      <c r="S97" s="104"/>
      <c r="T97" s="104"/>
      <c r="U97" s="104"/>
      <c r="V97" s="104"/>
      <c r="W97" s="104"/>
      <c r="X97" s="104"/>
      <c r="Y97" s="104"/>
      <c r="Z97" s="104"/>
      <c r="AA97" s="104"/>
      <c r="AB97" s="104"/>
      <c r="AC97" s="104"/>
      <c r="AD97" s="104"/>
      <c r="AE97" s="104"/>
      <c r="AF97" s="104"/>
      <c r="AG97" s="104"/>
      <c r="AH97" s="104"/>
      <c r="AI97" s="107"/>
      <c r="AJ97" s="25"/>
      <c r="AL97"/>
      <c r="AM97"/>
      <c r="AN97"/>
    </row>
    <row r="98" spans="1:44" s="24" customFormat="1" ht="267" customHeight="1" thickBot="1" x14ac:dyDescent="0.35">
      <c r="A98" s="41"/>
      <c r="B98" s="46"/>
      <c r="C98" s="47"/>
      <c r="D98" s="47"/>
      <c r="E98" s="47"/>
      <c r="F98" s="47"/>
      <c r="G98" s="47"/>
      <c r="H98" s="47"/>
      <c r="I98" s="47"/>
      <c r="J98" s="47"/>
      <c r="K98" s="47"/>
      <c r="L98" s="47"/>
      <c r="M98" s="47"/>
      <c r="N98" s="47"/>
      <c r="O98" s="47"/>
      <c r="P98" s="48"/>
      <c r="Q98" s="47"/>
      <c r="R98" s="47"/>
      <c r="S98" s="47"/>
      <c r="T98" s="47"/>
      <c r="U98" s="47"/>
      <c r="V98" s="47"/>
      <c r="W98" s="47"/>
      <c r="X98" s="47"/>
      <c r="Y98" s="47"/>
      <c r="Z98" s="47"/>
      <c r="AA98" s="47"/>
      <c r="AB98" s="47"/>
      <c r="AC98" s="47"/>
      <c r="AD98" s="47"/>
      <c r="AE98" s="47"/>
      <c r="AF98" s="47"/>
      <c r="AG98" s="47"/>
      <c r="AH98" s="47"/>
      <c r="AI98" s="47"/>
      <c r="AJ98"/>
      <c r="AK98"/>
      <c r="AL98"/>
      <c r="AM98"/>
      <c r="AN98"/>
      <c r="AO98"/>
    </row>
    <row r="99" spans="1:44" s="24" customFormat="1" ht="41.4" customHeight="1" thickBot="1" x14ac:dyDescent="0.35">
      <c r="A99" s="41"/>
      <c r="B99" s="103" t="s">
        <v>157</v>
      </c>
      <c r="C99" s="104"/>
      <c r="D99" s="104"/>
      <c r="E99" s="104"/>
      <c r="F99" s="104"/>
      <c r="G99" s="104"/>
      <c r="H99" s="104"/>
      <c r="I99" s="104"/>
      <c r="J99" s="104"/>
      <c r="K99" s="104"/>
      <c r="L99" s="104"/>
      <c r="M99" s="104"/>
      <c r="N99" s="104"/>
      <c r="O99" s="104"/>
      <c r="P99" s="105"/>
      <c r="Q99" s="106" t="s">
        <v>158</v>
      </c>
      <c r="R99" s="104"/>
      <c r="S99" s="104"/>
      <c r="T99" s="104"/>
      <c r="U99" s="104"/>
      <c r="V99" s="104"/>
      <c r="W99" s="104"/>
      <c r="X99" s="104"/>
      <c r="Y99" s="104"/>
      <c r="Z99" s="104"/>
      <c r="AA99" s="104"/>
      <c r="AB99" s="104"/>
      <c r="AC99" s="104"/>
      <c r="AD99" s="104"/>
      <c r="AE99" s="104"/>
      <c r="AF99" s="104"/>
      <c r="AG99" s="104"/>
      <c r="AH99" s="104"/>
      <c r="AI99" s="107"/>
      <c r="AJ99" s="25"/>
      <c r="AM99"/>
      <c r="AN99"/>
    </row>
    <row r="100" spans="1:44" s="24" customFormat="1" ht="269.39999999999998" customHeight="1" thickBot="1" x14ac:dyDescent="0.35">
      <c r="A100" s="41"/>
      <c r="B100" s="44"/>
      <c r="C100" s="42"/>
      <c r="D100" s="42"/>
      <c r="E100" s="42"/>
      <c r="F100" s="42"/>
      <c r="G100" s="42"/>
      <c r="H100" s="42"/>
      <c r="I100" s="42"/>
      <c r="J100" s="42"/>
      <c r="K100" s="42"/>
      <c r="L100" s="42"/>
      <c r="M100" s="42"/>
      <c r="N100" s="42"/>
      <c r="O100" s="42"/>
      <c r="P100" s="45"/>
      <c r="Q100" s="42"/>
      <c r="R100" s="42"/>
      <c r="S100" s="42"/>
      <c r="T100" s="42"/>
      <c r="U100" s="42"/>
      <c r="V100" s="42"/>
      <c r="W100" s="42"/>
      <c r="X100" s="42"/>
      <c r="Y100" s="42"/>
      <c r="Z100" s="42"/>
      <c r="AA100" s="42"/>
      <c r="AB100" s="42"/>
      <c r="AC100" s="42"/>
      <c r="AD100" s="42"/>
      <c r="AE100" s="42"/>
      <c r="AF100" s="42"/>
      <c r="AG100" s="42"/>
      <c r="AH100" s="42"/>
      <c r="AI100" s="43"/>
      <c r="AJ100" s="25"/>
      <c r="AK100"/>
      <c r="AL100"/>
      <c r="AM100"/>
      <c r="AN100"/>
      <c r="AO100"/>
      <c r="AP100"/>
    </row>
    <row r="101" spans="1:44" s="24" customFormat="1" ht="39" customHeight="1" thickBot="1" x14ac:dyDescent="0.35">
      <c r="A101" s="41"/>
      <c r="B101" s="103" t="s">
        <v>160</v>
      </c>
      <c r="C101" s="104"/>
      <c r="D101" s="104"/>
      <c r="E101" s="104"/>
      <c r="F101" s="104"/>
      <c r="G101" s="104"/>
      <c r="H101" s="104"/>
      <c r="I101" s="104"/>
      <c r="J101" s="104"/>
      <c r="K101" s="104"/>
      <c r="L101" s="104"/>
      <c r="M101" s="104"/>
      <c r="N101" s="104"/>
      <c r="O101" s="104"/>
      <c r="P101" s="105"/>
      <c r="Q101" s="106" t="s">
        <v>161</v>
      </c>
      <c r="R101" s="104"/>
      <c r="S101" s="104"/>
      <c r="T101" s="104"/>
      <c r="U101" s="104"/>
      <c r="V101" s="104"/>
      <c r="W101" s="104"/>
      <c r="X101" s="104"/>
      <c r="Y101" s="104"/>
      <c r="Z101" s="104"/>
      <c r="AA101" s="104"/>
      <c r="AB101" s="104"/>
      <c r="AC101" s="104"/>
      <c r="AD101" s="104"/>
      <c r="AE101" s="104"/>
      <c r="AF101" s="104"/>
      <c r="AG101" s="104"/>
      <c r="AH101" s="104"/>
      <c r="AI101" s="107"/>
      <c r="AJ101" s="25"/>
    </row>
    <row r="102" spans="1:44" s="24" customFormat="1" ht="266.39999999999998" customHeight="1" thickBot="1" x14ac:dyDescent="0.35">
      <c r="A102" s="41"/>
      <c r="B102" s="46"/>
      <c r="C102" s="47"/>
      <c r="D102" s="47"/>
      <c r="E102" s="47"/>
      <c r="F102" s="47"/>
      <c r="G102" s="47"/>
      <c r="H102" s="47"/>
      <c r="I102" s="47"/>
      <c r="J102" s="47"/>
      <c r="K102" s="47"/>
      <c r="L102" s="47"/>
      <c r="M102" s="47"/>
      <c r="N102" s="47"/>
      <c r="O102" s="47"/>
      <c r="P102" s="48"/>
      <c r="Q102" s="47"/>
      <c r="R102" s="47"/>
      <c r="S102" s="47"/>
      <c r="T102" s="47"/>
      <c r="U102" s="47"/>
      <c r="V102" s="47"/>
      <c r="W102" s="47"/>
      <c r="X102" s="47"/>
      <c r="Y102" s="47"/>
      <c r="Z102" s="47"/>
      <c r="AA102" s="47"/>
      <c r="AB102" s="47"/>
      <c r="AC102" s="47"/>
      <c r="AD102" s="47"/>
      <c r="AE102" s="47"/>
      <c r="AF102" s="47"/>
      <c r="AG102" s="47"/>
      <c r="AH102" s="47"/>
      <c r="AI102" s="49"/>
      <c r="AJ102" s="25"/>
      <c r="AK102"/>
      <c r="AL102"/>
      <c r="AM102"/>
      <c r="AN102"/>
      <c r="AO102"/>
    </row>
    <row r="103" spans="1:44" s="24" customFormat="1" ht="38.4" customHeight="1" thickBot="1" x14ac:dyDescent="0.35">
      <c r="A103" s="41"/>
      <c r="B103" s="103" t="s">
        <v>162</v>
      </c>
      <c r="C103" s="104"/>
      <c r="D103" s="104"/>
      <c r="E103" s="104"/>
      <c r="F103" s="104"/>
      <c r="G103" s="104"/>
      <c r="H103" s="104"/>
      <c r="I103" s="104"/>
      <c r="J103" s="104"/>
      <c r="K103" s="104"/>
      <c r="L103" s="104"/>
      <c r="M103" s="104"/>
      <c r="N103" s="104"/>
      <c r="O103" s="104"/>
      <c r="P103" s="105"/>
      <c r="Q103" s="106" t="s">
        <v>163</v>
      </c>
      <c r="R103" s="104"/>
      <c r="S103" s="104"/>
      <c r="T103" s="104"/>
      <c r="U103" s="104"/>
      <c r="V103" s="104"/>
      <c r="W103" s="104"/>
      <c r="X103" s="104"/>
      <c r="Y103" s="104"/>
      <c r="Z103" s="104"/>
      <c r="AA103" s="104"/>
      <c r="AB103" s="104"/>
      <c r="AC103" s="104"/>
      <c r="AD103" s="104"/>
      <c r="AE103" s="104"/>
      <c r="AF103" s="104"/>
      <c r="AG103" s="104"/>
      <c r="AH103" s="104"/>
      <c r="AI103" s="107"/>
      <c r="AJ103" s="25"/>
      <c r="AR103"/>
    </row>
    <row r="104" spans="1:44" s="24" customFormat="1" ht="265.8" customHeight="1" thickBot="1" x14ac:dyDescent="0.35">
      <c r="A104" s="41"/>
      <c r="B104" s="103"/>
      <c r="C104" s="104"/>
      <c r="D104" s="104"/>
      <c r="E104" s="104"/>
      <c r="F104" s="104"/>
      <c r="G104" s="104"/>
      <c r="H104" s="104"/>
      <c r="I104" s="104"/>
      <c r="J104" s="104"/>
      <c r="K104" s="104"/>
      <c r="L104" s="104"/>
      <c r="M104" s="104"/>
      <c r="N104" s="104"/>
      <c r="O104" s="104"/>
      <c r="P104" s="105"/>
      <c r="Q104" s="104"/>
      <c r="R104" s="104"/>
      <c r="S104" s="104"/>
      <c r="T104" s="104"/>
      <c r="U104" s="104"/>
      <c r="V104" s="104"/>
      <c r="W104" s="104"/>
      <c r="X104" s="104"/>
      <c r="Y104" s="104"/>
      <c r="Z104" s="104"/>
      <c r="AA104" s="104"/>
      <c r="AB104" s="104"/>
      <c r="AC104" s="104"/>
      <c r="AD104" s="104"/>
      <c r="AE104" s="104"/>
      <c r="AF104" s="104"/>
      <c r="AG104" s="104"/>
      <c r="AH104" s="104"/>
      <c r="AI104" s="107"/>
      <c r="AJ104" s="25"/>
      <c r="AK104"/>
      <c r="AL104"/>
      <c r="AM104"/>
      <c r="AN104"/>
      <c r="AP104"/>
    </row>
    <row r="105" spans="1:44" s="24" customFormat="1" ht="37.200000000000003" customHeight="1" thickBot="1" x14ac:dyDescent="0.35">
      <c r="A105" s="41"/>
      <c r="B105" s="103" t="s">
        <v>164</v>
      </c>
      <c r="C105" s="104"/>
      <c r="D105" s="104"/>
      <c r="E105" s="104"/>
      <c r="F105" s="104"/>
      <c r="G105" s="104"/>
      <c r="H105" s="104"/>
      <c r="I105" s="104"/>
      <c r="J105" s="104"/>
      <c r="K105" s="104"/>
      <c r="L105" s="104"/>
      <c r="M105" s="104"/>
      <c r="N105" s="104"/>
      <c r="O105" s="104"/>
      <c r="P105" s="105"/>
      <c r="Q105" s="106" t="s">
        <v>165</v>
      </c>
      <c r="R105" s="104"/>
      <c r="S105" s="104"/>
      <c r="T105" s="104"/>
      <c r="U105" s="104"/>
      <c r="V105" s="104"/>
      <c r="W105" s="104"/>
      <c r="X105" s="104"/>
      <c r="Y105" s="104"/>
      <c r="Z105" s="104"/>
      <c r="AA105" s="104"/>
      <c r="AB105" s="104"/>
      <c r="AC105" s="104"/>
      <c r="AD105" s="104"/>
      <c r="AE105" s="104"/>
      <c r="AF105" s="104"/>
      <c r="AG105" s="104"/>
      <c r="AH105" s="104"/>
      <c r="AI105" s="107"/>
      <c r="AJ105" s="25"/>
      <c r="AM105"/>
    </row>
    <row r="106" spans="1:44" s="24" customFormat="1" ht="268.2" customHeight="1" thickBot="1" x14ac:dyDescent="0.35">
      <c r="A106" s="41"/>
      <c r="B106" s="46"/>
      <c r="C106" s="47"/>
      <c r="D106" s="47"/>
      <c r="E106" s="47"/>
      <c r="F106" s="47"/>
      <c r="G106" s="47"/>
      <c r="H106" s="47"/>
      <c r="I106" s="47"/>
      <c r="J106" s="47"/>
      <c r="K106" s="47"/>
      <c r="L106" s="47"/>
      <c r="M106" s="47"/>
      <c r="N106" s="47"/>
      <c r="O106" s="47"/>
      <c r="P106" s="48"/>
      <c r="Q106" s="47"/>
      <c r="R106" s="47"/>
      <c r="S106" s="47"/>
      <c r="T106" s="47"/>
      <c r="U106" s="47"/>
      <c r="V106" s="47"/>
      <c r="W106" s="47"/>
      <c r="X106" s="47"/>
      <c r="Y106" s="47"/>
      <c r="Z106" s="47"/>
      <c r="AA106" s="47"/>
      <c r="AB106" s="47"/>
      <c r="AC106" s="47"/>
      <c r="AD106" s="47"/>
      <c r="AE106" s="47"/>
      <c r="AF106" s="47"/>
      <c r="AG106" s="47"/>
      <c r="AH106" s="47"/>
      <c r="AI106" s="49"/>
      <c r="AJ106" s="25"/>
      <c r="AK106"/>
      <c r="AM106"/>
      <c r="AP106"/>
    </row>
    <row r="107" spans="1:44" s="24" customFormat="1" ht="25.5" customHeight="1" thickBot="1" x14ac:dyDescent="0.35">
      <c r="A107" s="41"/>
      <c r="B107" s="103" t="s">
        <v>159</v>
      </c>
      <c r="C107" s="104"/>
      <c r="D107" s="104"/>
      <c r="E107" s="104"/>
      <c r="F107" s="104"/>
      <c r="G107" s="104"/>
      <c r="H107" s="104"/>
      <c r="I107" s="104"/>
      <c r="J107" s="104"/>
      <c r="K107" s="104"/>
      <c r="L107" s="104"/>
      <c r="M107" s="104"/>
      <c r="N107" s="104"/>
      <c r="O107" s="104"/>
      <c r="P107" s="105"/>
      <c r="Q107" s="106" t="s">
        <v>175</v>
      </c>
      <c r="R107" s="104"/>
      <c r="S107" s="104"/>
      <c r="T107" s="104"/>
      <c r="U107" s="104"/>
      <c r="V107" s="104"/>
      <c r="W107" s="104"/>
      <c r="X107" s="104"/>
      <c r="Y107" s="104"/>
      <c r="Z107" s="104"/>
      <c r="AA107" s="104"/>
      <c r="AB107" s="104"/>
      <c r="AC107" s="104"/>
      <c r="AD107" s="104"/>
      <c r="AE107" s="104"/>
      <c r="AF107" s="104"/>
      <c r="AG107" s="104"/>
      <c r="AH107" s="104"/>
      <c r="AI107" s="107"/>
      <c r="AJ107" s="25"/>
      <c r="AM107"/>
    </row>
    <row r="108" spans="1:44" s="50" customFormat="1" ht="18.600000000000001" customHeight="1" thickBot="1" x14ac:dyDescent="0.3">
      <c r="B108" s="140" t="s">
        <v>106</v>
      </c>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c r="AA108" s="141"/>
      <c r="AB108" s="141"/>
      <c r="AC108" s="141"/>
      <c r="AD108" s="141"/>
      <c r="AE108" s="141"/>
      <c r="AF108" s="141"/>
      <c r="AG108" s="141"/>
      <c r="AH108" s="141"/>
      <c r="AI108" s="142"/>
    </row>
    <row r="109" spans="1:44" s="50" customFormat="1" ht="69.75" customHeight="1" thickBot="1" x14ac:dyDescent="0.3">
      <c r="B109" s="145" t="s">
        <v>130</v>
      </c>
      <c r="C109" s="146"/>
      <c r="D109" s="146"/>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6"/>
      <c r="AF109" s="146"/>
      <c r="AG109" s="146"/>
      <c r="AH109" s="146"/>
      <c r="AI109" s="147"/>
    </row>
    <row r="110" spans="1:44" s="50" customFormat="1" ht="18.75" customHeight="1" thickBot="1" x14ac:dyDescent="0.3">
      <c r="B110" s="140" t="s">
        <v>107</v>
      </c>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c r="AA110" s="141"/>
      <c r="AB110" s="141"/>
      <c r="AC110" s="141"/>
      <c r="AD110" s="141"/>
      <c r="AE110" s="141"/>
      <c r="AF110" s="141"/>
      <c r="AG110" s="141"/>
      <c r="AH110" s="141"/>
      <c r="AI110" s="142"/>
    </row>
    <row r="111" spans="1:44" s="50" customFormat="1" ht="69.75" customHeight="1" thickBot="1" x14ac:dyDescent="0.3">
      <c r="B111" s="145" t="s">
        <v>131</v>
      </c>
      <c r="C111" s="146"/>
      <c r="D111" s="146"/>
      <c r="E111" s="146"/>
      <c r="F111" s="146"/>
      <c r="G111" s="146"/>
      <c r="H111" s="146"/>
      <c r="I111" s="146"/>
      <c r="J111" s="146"/>
      <c r="K111" s="146"/>
      <c r="L111" s="146"/>
      <c r="M111" s="146"/>
      <c r="N111" s="146"/>
      <c r="O111" s="146"/>
      <c r="P111" s="146"/>
      <c r="Q111" s="146"/>
      <c r="R111" s="146"/>
      <c r="S111" s="146"/>
      <c r="T111" s="146"/>
      <c r="U111" s="146"/>
      <c r="V111" s="146"/>
      <c r="W111" s="146"/>
      <c r="X111" s="146"/>
      <c r="Y111" s="146"/>
      <c r="Z111" s="146"/>
      <c r="AA111" s="146"/>
      <c r="AB111" s="146"/>
      <c r="AC111" s="146"/>
      <c r="AD111" s="146"/>
      <c r="AE111" s="146"/>
      <c r="AF111" s="146"/>
      <c r="AG111" s="146"/>
      <c r="AH111" s="146"/>
      <c r="AI111" s="147"/>
    </row>
    <row r="112" spans="1:44" s="50" customFormat="1" ht="18.600000000000001" thickBot="1" x14ac:dyDescent="0.3">
      <c r="B112" s="140" t="s">
        <v>108</v>
      </c>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c r="AA112" s="141"/>
      <c r="AB112" s="141"/>
      <c r="AC112" s="141"/>
      <c r="AD112" s="141"/>
      <c r="AE112" s="141"/>
      <c r="AF112" s="141"/>
      <c r="AG112" s="141"/>
      <c r="AH112" s="141"/>
      <c r="AI112" s="142"/>
    </row>
    <row r="113" spans="2:40" s="50" customFormat="1" ht="19.8" thickBot="1" x14ac:dyDescent="0.3">
      <c r="B113" s="116" t="s">
        <v>109</v>
      </c>
      <c r="C113" s="117"/>
      <c r="D113" s="117"/>
      <c r="E113" s="117"/>
      <c r="F113" s="117"/>
      <c r="G113" s="117"/>
      <c r="H113" s="117"/>
      <c r="I113" s="117"/>
      <c r="J113" s="117"/>
      <c r="K113" s="117"/>
      <c r="L113" s="117"/>
      <c r="M113" s="143"/>
      <c r="N113" s="117"/>
      <c r="O113" s="117"/>
      <c r="P113" s="117"/>
      <c r="Q113" s="117"/>
      <c r="R113" s="117"/>
      <c r="S113" s="117"/>
      <c r="T113" s="117"/>
      <c r="U113" s="117"/>
      <c r="V113" s="117"/>
      <c r="W113" s="143"/>
      <c r="X113" s="143"/>
      <c r="Y113" s="117"/>
      <c r="Z113" s="117"/>
      <c r="AA113" s="117"/>
      <c r="AB113" s="117"/>
      <c r="AC113" s="117"/>
      <c r="AD113" s="117"/>
      <c r="AE113" s="117"/>
      <c r="AF113" s="117"/>
      <c r="AG113" s="117"/>
      <c r="AH113" s="117"/>
      <c r="AI113" s="144"/>
    </row>
    <row r="114" spans="2:40" s="50" customFormat="1" ht="20.25" customHeight="1" thickBot="1" x14ac:dyDescent="0.3">
      <c r="B114" s="51">
        <v>1</v>
      </c>
      <c r="C114" s="119" t="s">
        <v>110</v>
      </c>
      <c r="D114" s="120"/>
      <c r="E114" s="120"/>
      <c r="F114" s="120"/>
      <c r="G114" s="120"/>
      <c r="H114" s="120"/>
      <c r="I114" s="120"/>
      <c r="J114" s="120"/>
      <c r="K114" s="120"/>
      <c r="L114" s="121"/>
      <c r="M114" s="52">
        <v>45390</v>
      </c>
      <c r="N114" s="53">
        <v>5</v>
      </c>
      <c r="O114" s="122" t="s">
        <v>111</v>
      </c>
      <c r="P114" s="123"/>
      <c r="Q114" s="123"/>
      <c r="R114" s="123"/>
      <c r="S114" s="123"/>
      <c r="T114" s="123"/>
      <c r="U114" s="123"/>
      <c r="V114" s="124"/>
      <c r="W114" s="127">
        <v>45715</v>
      </c>
      <c r="X114" s="126"/>
      <c r="Y114" s="53">
        <v>9</v>
      </c>
      <c r="Z114" s="122" t="s">
        <v>112</v>
      </c>
      <c r="AA114" s="123"/>
      <c r="AB114" s="123"/>
      <c r="AC114" s="123"/>
      <c r="AD114" s="123"/>
      <c r="AE114" s="123"/>
      <c r="AF114" s="123"/>
      <c r="AG114" s="123"/>
      <c r="AH114" s="124"/>
      <c r="AI114" s="54" t="s">
        <v>113</v>
      </c>
    </row>
    <row r="115" spans="2:40" s="50" customFormat="1" ht="20.25" customHeight="1" thickBot="1" x14ac:dyDescent="0.3">
      <c r="B115" s="51">
        <v>2</v>
      </c>
      <c r="C115" s="119" t="s">
        <v>114</v>
      </c>
      <c r="D115" s="120"/>
      <c r="E115" s="120"/>
      <c r="F115" s="120"/>
      <c r="G115" s="120"/>
      <c r="H115" s="120"/>
      <c r="I115" s="120"/>
      <c r="J115" s="120"/>
      <c r="K115" s="120"/>
      <c r="L115" s="121"/>
      <c r="M115" s="52">
        <v>45390</v>
      </c>
      <c r="N115" s="55">
        <v>6</v>
      </c>
      <c r="O115" s="122" t="s">
        <v>115</v>
      </c>
      <c r="P115" s="123"/>
      <c r="Q115" s="123"/>
      <c r="R115" s="123"/>
      <c r="S115" s="123"/>
      <c r="T115" s="123"/>
      <c r="U115" s="123"/>
      <c r="V115" s="124"/>
      <c r="W115" s="127">
        <v>45715</v>
      </c>
      <c r="X115" s="126"/>
      <c r="Y115" s="55">
        <v>10</v>
      </c>
      <c r="Z115" s="122" t="s">
        <v>116</v>
      </c>
      <c r="AA115" s="123"/>
      <c r="AB115" s="123"/>
      <c r="AC115" s="123"/>
      <c r="AD115" s="123"/>
      <c r="AE115" s="123"/>
      <c r="AF115" s="123"/>
      <c r="AG115" s="123"/>
      <c r="AH115" s="124"/>
      <c r="AI115" s="56">
        <v>45715</v>
      </c>
    </row>
    <row r="116" spans="2:40" s="50" customFormat="1" ht="20.25" customHeight="1" thickBot="1" x14ac:dyDescent="0.3">
      <c r="B116" s="51">
        <v>3</v>
      </c>
      <c r="C116" s="119" t="s">
        <v>117</v>
      </c>
      <c r="D116" s="120"/>
      <c r="E116" s="120"/>
      <c r="F116" s="120"/>
      <c r="G116" s="120"/>
      <c r="H116" s="120"/>
      <c r="I116" s="120"/>
      <c r="J116" s="120"/>
      <c r="K116" s="120"/>
      <c r="L116" s="121"/>
      <c r="M116" s="52">
        <v>45390</v>
      </c>
      <c r="N116" s="55">
        <v>7</v>
      </c>
      <c r="O116" s="122" t="s">
        <v>118</v>
      </c>
      <c r="P116" s="123"/>
      <c r="Q116" s="123"/>
      <c r="R116" s="123"/>
      <c r="S116" s="123"/>
      <c r="T116" s="123"/>
      <c r="U116" s="123"/>
      <c r="V116" s="124"/>
      <c r="W116" s="125" t="s">
        <v>113</v>
      </c>
      <c r="X116" s="126"/>
      <c r="Y116" s="55">
        <v>11</v>
      </c>
      <c r="Z116" s="122" t="s">
        <v>119</v>
      </c>
      <c r="AA116" s="123"/>
      <c r="AB116" s="123"/>
      <c r="AC116" s="123"/>
      <c r="AD116" s="123"/>
      <c r="AE116" s="123"/>
      <c r="AF116" s="123"/>
      <c r="AG116" s="123"/>
      <c r="AH116" s="124"/>
      <c r="AI116" s="56">
        <v>45712</v>
      </c>
    </row>
    <row r="117" spans="2:40" s="50" customFormat="1" ht="20.25" customHeight="1" thickBot="1" x14ac:dyDescent="0.3">
      <c r="B117" s="51">
        <v>4</v>
      </c>
      <c r="C117" s="119" t="s">
        <v>120</v>
      </c>
      <c r="D117" s="120"/>
      <c r="E117" s="120"/>
      <c r="F117" s="120"/>
      <c r="G117" s="120"/>
      <c r="H117" s="120"/>
      <c r="I117" s="120"/>
      <c r="J117" s="120"/>
      <c r="K117" s="120"/>
      <c r="L117" s="121"/>
      <c r="M117" s="52">
        <v>45390</v>
      </c>
      <c r="N117" s="55">
        <v>8</v>
      </c>
      <c r="O117" s="122" t="s">
        <v>121</v>
      </c>
      <c r="P117" s="123"/>
      <c r="Q117" s="123"/>
      <c r="R117" s="123"/>
      <c r="S117" s="123"/>
      <c r="T117" s="123"/>
      <c r="U117" s="123"/>
      <c r="V117" s="124"/>
      <c r="W117" s="125" t="s">
        <v>113</v>
      </c>
      <c r="X117" s="126"/>
      <c r="Y117" s="55">
        <v>12</v>
      </c>
      <c r="Z117" s="122" t="s">
        <v>122</v>
      </c>
      <c r="AA117" s="123"/>
      <c r="AB117" s="123"/>
      <c r="AC117" s="123"/>
      <c r="AD117" s="123"/>
      <c r="AE117" s="123"/>
      <c r="AF117" s="123"/>
      <c r="AG117" s="123"/>
      <c r="AH117" s="124"/>
      <c r="AI117" s="56" t="s">
        <v>113</v>
      </c>
      <c r="AN117"/>
    </row>
    <row r="118" spans="2:40" s="50" customFormat="1" ht="19.2" x14ac:dyDescent="0.25">
      <c r="B118" s="113"/>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I118" s="115"/>
    </row>
    <row r="119" spans="2:40" s="50" customFormat="1" ht="19.2" x14ac:dyDescent="0.25">
      <c r="B119" s="113"/>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14"/>
      <c r="AI119" s="115"/>
    </row>
    <row r="120" spans="2:40" s="50" customFormat="1" ht="19.2" x14ac:dyDescent="0.25">
      <c r="B120" s="113"/>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5"/>
    </row>
    <row r="121" spans="2:40" s="50" customFormat="1" ht="19.2" x14ac:dyDescent="0.25">
      <c r="B121" s="113"/>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5"/>
    </row>
    <row r="122" spans="2:40" s="50" customFormat="1" ht="19.2" x14ac:dyDescent="0.25">
      <c r="B122" s="113"/>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5"/>
    </row>
    <row r="123" spans="2:40" s="50" customFormat="1" ht="19.2" x14ac:dyDescent="0.25">
      <c r="B123" s="116"/>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8"/>
      <c r="AL123"/>
    </row>
    <row r="124" spans="2:40" s="50" customFormat="1" ht="19.2" x14ac:dyDescent="0.25">
      <c r="B124" s="116"/>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8"/>
    </row>
    <row r="125" spans="2:40" s="50" customFormat="1" ht="19.2" x14ac:dyDescent="0.25">
      <c r="B125" s="116"/>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8"/>
    </row>
    <row r="126" spans="2:40" s="50" customFormat="1" ht="19.2" x14ac:dyDescent="0.25">
      <c r="B126" s="116"/>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8"/>
    </row>
    <row r="127" spans="2:40" s="50" customFormat="1" ht="19.2" x14ac:dyDescent="0.25">
      <c r="B127" s="116"/>
      <c r="C127" s="117"/>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8"/>
    </row>
    <row r="128" spans="2:40" s="50" customFormat="1" ht="19.8" thickBot="1" x14ac:dyDescent="0.3">
      <c r="B128" s="116"/>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8"/>
    </row>
    <row r="129" spans="1:42" s="58" customFormat="1" ht="18.75" customHeight="1" x14ac:dyDescent="0.25">
      <c r="A129" s="57"/>
      <c r="B129" s="132" t="s">
        <v>123</v>
      </c>
      <c r="C129" s="133"/>
      <c r="D129" s="133"/>
      <c r="E129" s="133"/>
      <c r="F129" s="133"/>
      <c r="G129" s="133"/>
      <c r="H129" s="133"/>
      <c r="I129" s="133"/>
      <c r="J129" s="133"/>
      <c r="K129" s="133"/>
      <c r="L129" s="133" t="s">
        <v>124</v>
      </c>
      <c r="M129" s="133"/>
      <c r="N129" s="133"/>
      <c r="O129" s="133"/>
      <c r="P129" s="133"/>
      <c r="Q129" s="133"/>
      <c r="R129" s="133"/>
      <c r="S129" s="133"/>
      <c r="T129" s="133"/>
      <c r="U129" s="133"/>
      <c r="V129" s="133" t="s">
        <v>125</v>
      </c>
      <c r="W129" s="133"/>
      <c r="X129" s="133"/>
      <c r="Y129" s="133"/>
      <c r="Z129" s="133"/>
      <c r="AA129" s="133"/>
      <c r="AB129" s="133"/>
      <c r="AC129" s="133"/>
      <c r="AD129" s="133"/>
      <c r="AE129" s="133"/>
      <c r="AF129" s="136"/>
      <c r="AG129" s="136"/>
      <c r="AH129" s="136"/>
      <c r="AI129" s="137"/>
    </row>
    <row r="130" spans="1:42" s="58" customFormat="1" ht="34.5" customHeight="1" x14ac:dyDescent="0.25">
      <c r="A130" s="57"/>
      <c r="B130" s="134"/>
      <c r="C130" s="135"/>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5"/>
      <c r="Z130" s="135"/>
      <c r="AA130" s="135"/>
      <c r="AB130" s="135"/>
      <c r="AC130" s="135"/>
      <c r="AD130" s="135"/>
      <c r="AE130" s="135"/>
      <c r="AF130" s="138"/>
      <c r="AG130" s="138"/>
      <c r="AH130" s="138"/>
      <c r="AI130" s="139"/>
    </row>
    <row r="131" spans="1:42" s="59" customFormat="1" ht="45.6" customHeight="1" x14ac:dyDescent="0.25">
      <c r="A131" s="57"/>
      <c r="B131" s="108" t="s">
        <v>132</v>
      </c>
      <c r="C131" s="109"/>
      <c r="D131" s="109"/>
      <c r="E131" s="109"/>
      <c r="F131" s="109"/>
      <c r="G131" s="109"/>
      <c r="H131" s="109"/>
      <c r="I131" s="109"/>
      <c r="J131" s="109"/>
      <c r="K131" s="109"/>
      <c r="L131" s="109" t="s">
        <v>155</v>
      </c>
      <c r="M131" s="109"/>
      <c r="N131" s="109"/>
      <c r="O131" s="109"/>
      <c r="P131" s="109"/>
      <c r="Q131" s="109"/>
      <c r="R131" s="109"/>
      <c r="S131" s="109"/>
      <c r="T131" s="109"/>
      <c r="U131" s="109"/>
      <c r="V131" s="109" t="s">
        <v>126</v>
      </c>
      <c r="W131" s="109"/>
      <c r="X131" s="109"/>
      <c r="Y131" s="109"/>
      <c r="Z131" s="109"/>
      <c r="AA131" s="109"/>
      <c r="AB131" s="109"/>
      <c r="AC131" s="109"/>
      <c r="AD131" s="109"/>
      <c r="AE131" s="109"/>
      <c r="AF131" s="110" t="s">
        <v>127</v>
      </c>
      <c r="AG131" s="110"/>
      <c r="AH131" s="111" t="str">
        <f>+I7</f>
        <v>25 DE ENERO AL 25 DE FEBRERO DE 2026</v>
      </c>
      <c r="AI131" s="112"/>
    </row>
    <row r="132" spans="1:42" ht="18.600000000000001" thickBot="1" x14ac:dyDescent="0.35">
      <c r="B132" s="128" t="s">
        <v>168</v>
      </c>
      <c r="C132" s="129"/>
      <c r="D132" s="129"/>
      <c r="E132" s="129"/>
      <c r="F132" s="129"/>
      <c r="G132" s="129"/>
      <c r="H132" s="129"/>
      <c r="I132" s="129"/>
      <c r="J132" s="129"/>
      <c r="K132" s="129"/>
      <c r="L132" s="129" t="s">
        <v>169</v>
      </c>
      <c r="M132" s="129"/>
      <c r="N132" s="129"/>
      <c r="O132" s="129"/>
      <c r="P132" s="129"/>
      <c r="Q132" s="129"/>
      <c r="R132" s="129"/>
      <c r="S132" s="129"/>
      <c r="T132" s="129"/>
      <c r="U132" s="129"/>
      <c r="V132" s="129" t="s">
        <v>128</v>
      </c>
      <c r="W132" s="129"/>
      <c r="X132" s="129"/>
      <c r="Y132" s="129"/>
      <c r="Z132" s="129"/>
      <c r="AA132" s="129"/>
      <c r="AB132" s="129"/>
      <c r="AC132" s="129"/>
      <c r="AD132" s="129"/>
      <c r="AE132" s="129"/>
      <c r="AF132" s="130" t="s">
        <v>129</v>
      </c>
      <c r="AG132" s="130"/>
      <c r="AH132" s="130"/>
      <c r="AI132" s="131"/>
    </row>
    <row r="134" spans="1:42" ht="13.8" x14ac:dyDescent="0.3">
      <c r="AP134"/>
    </row>
    <row r="148" spans="38:39" ht="13.8" x14ac:dyDescent="0.3">
      <c r="AL148"/>
    </row>
    <row r="156" spans="38:39" ht="13.8" x14ac:dyDescent="0.3">
      <c r="AM156"/>
    </row>
    <row r="172" spans="38:42" ht="13.8" x14ac:dyDescent="0.3">
      <c r="AL172"/>
    </row>
    <row r="174" spans="38:42" ht="13.8" x14ac:dyDescent="0.3">
      <c r="AP174"/>
    </row>
    <row r="201" spans="38:42" ht="13.8" x14ac:dyDescent="0.3">
      <c r="AL201"/>
    </row>
    <row r="205" spans="38:42" ht="13.8" x14ac:dyDescent="0.3">
      <c r="AP205"/>
    </row>
    <row r="219" spans="37:42" ht="13.8" x14ac:dyDescent="0.3">
      <c r="AK219"/>
    </row>
    <row r="221" spans="37:42" ht="13.8" x14ac:dyDescent="0.3">
      <c r="AP221"/>
    </row>
    <row r="225" spans="53:53" ht="13.8" x14ac:dyDescent="0.3">
      <c r="BA225"/>
    </row>
  </sheetData>
  <mergeCells count="384">
    <mergeCell ref="E91:F91"/>
    <mergeCell ref="G91:H91"/>
    <mergeCell ref="B8:H8"/>
    <mergeCell ref="I8:AI8"/>
    <mergeCell ref="B9:H9"/>
    <mergeCell ref="I9:AI9"/>
    <mergeCell ref="B10:H10"/>
    <mergeCell ref="I10:AI10"/>
    <mergeCell ref="B2:AI2"/>
    <mergeCell ref="B4:AI4"/>
    <mergeCell ref="B5:AI5"/>
    <mergeCell ref="B6:H6"/>
    <mergeCell ref="I6:AI6"/>
    <mergeCell ref="B7:H7"/>
    <mergeCell ref="I7:AI7"/>
    <mergeCell ref="B14:H14"/>
    <mergeCell ref="I14:M14"/>
    <mergeCell ref="N14:AI14"/>
    <mergeCell ref="B15:H15"/>
    <mergeCell ref="I15:M15"/>
    <mergeCell ref="N15:AI15"/>
    <mergeCell ref="B11:H11"/>
    <mergeCell ref="I11:AI11"/>
    <mergeCell ref="B12:AI12"/>
    <mergeCell ref="B13:H13"/>
    <mergeCell ref="I13:M13"/>
    <mergeCell ref="N13:AI13"/>
    <mergeCell ref="B17:H17"/>
    <mergeCell ref="I17:M17"/>
    <mergeCell ref="N16:R16"/>
    <mergeCell ref="S16:X16"/>
    <mergeCell ref="Y16:AC16"/>
    <mergeCell ref="AD17:AI17"/>
    <mergeCell ref="B16:H16"/>
    <mergeCell ref="I16:M16"/>
    <mergeCell ref="AD16:AI16"/>
    <mergeCell ref="B19:H19"/>
    <mergeCell ref="I19:M19"/>
    <mergeCell ref="N19:R19"/>
    <mergeCell ref="S19:X19"/>
    <mergeCell ref="Y19:AC19"/>
    <mergeCell ref="AD19:AI19"/>
    <mergeCell ref="B18:H18"/>
    <mergeCell ref="I18:M1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22:H22"/>
    <mergeCell ref="I22:M22"/>
    <mergeCell ref="N22:R22"/>
    <mergeCell ref="S22:AI22"/>
    <mergeCell ref="B23:AI23"/>
    <mergeCell ref="A24:A94"/>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B39:AI39"/>
    <mergeCell ref="B41:AI41"/>
    <mergeCell ref="B42:R42"/>
    <mergeCell ref="S42:AI42"/>
    <mergeCell ref="B43:D43"/>
    <mergeCell ref="E43:G43"/>
    <mergeCell ref="H43:L43"/>
    <mergeCell ref="M43:P43"/>
    <mergeCell ref="Q43:R43"/>
    <mergeCell ref="S43:AA43"/>
    <mergeCell ref="AB43:AE43"/>
    <mergeCell ref="AF43:AI43"/>
    <mergeCell ref="B44:D44"/>
    <mergeCell ref="E44:G44"/>
    <mergeCell ref="H44:L44"/>
    <mergeCell ref="M44:P44"/>
    <mergeCell ref="Q44:R44"/>
    <mergeCell ref="S44:AA44"/>
    <mergeCell ref="AB44:AI44"/>
    <mergeCell ref="AB45:AE45"/>
    <mergeCell ref="AF45:AI45"/>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B56:G56"/>
    <mergeCell ref="H56:P56"/>
    <mergeCell ref="Q56:R56"/>
    <mergeCell ref="S56:AA56"/>
    <mergeCell ref="AB56:AE56"/>
    <mergeCell ref="AF56:AI56"/>
    <mergeCell ref="AB53:AE53"/>
    <mergeCell ref="AF53:AI53"/>
    <mergeCell ref="B55:G55"/>
    <mergeCell ref="H55:L55"/>
    <mergeCell ref="M55:P55"/>
    <mergeCell ref="Q55:R55"/>
    <mergeCell ref="S55:AA55"/>
    <mergeCell ref="AB55:AE55"/>
    <mergeCell ref="AF55:AI55"/>
    <mergeCell ref="B53:D53"/>
    <mergeCell ref="E53:G53"/>
    <mergeCell ref="H53:L53"/>
    <mergeCell ref="M53:P53"/>
    <mergeCell ref="Q53:R53"/>
    <mergeCell ref="S53:AA53"/>
    <mergeCell ref="B57:AI57"/>
    <mergeCell ref="B58:AI58"/>
    <mergeCell ref="B59:R59"/>
    <mergeCell ref="S59:AI59"/>
    <mergeCell ref="B60:F60"/>
    <mergeCell ref="G60:J60"/>
    <mergeCell ref="K60:N60"/>
    <mergeCell ref="O60:R60"/>
    <mergeCell ref="S60:V60"/>
    <mergeCell ref="W60:Z60"/>
    <mergeCell ref="AA60:AD60"/>
    <mergeCell ref="AE60:AI60"/>
    <mergeCell ref="B61:F61"/>
    <mergeCell ref="G61:J61"/>
    <mergeCell ref="K61:N61"/>
    <mergeCell ref="O61:R61"/>
    <mergeCell ref="S61:V61"/>
    <mergeCell ref="W61:Z61"/>
    <mergeCell ref="AA61:AD61"/>
    <mergeCell ref="AE61:AI61"/>
    <mergeCell ref="B64:AI64"/>
    <mergeCell ref="S63:V63"/>
    <mergeCell ref="W63:Z63"/>
    <mergeCell ref="AA63:AD63"/>
    <mergeCell ref="AE63:AI63"/>
    <mergeCell ref="B62:F62"/>
    <mergeCell ref="G62:J62"/>
    <mergeCell ref="K62:N62"/>
    <mergeCell ref="O62:R62"/>
    <mergeCell ref="S62:V62"/>
    <mergeCell ref="W62:Z62"/>
    <mergeCell ref="B96:G96"/>
    <mergeCell ref="H96:P96"/>
    <mergeCell ref="B97:P97"/>
    <mergeCell ref="Q97:AI97"/>
    <mergeCell ref="B101:P101"/>
    <mergeCell ref="Q101:AI101"/>
    <mergeCell ref="E80:F80"/>
    <mergeCell ref="G80:H80"/>
    <mergeCell ref="B92:AI92"/>
    <mergeCell ref="B93:AI93"/>
    <mergeCell ref="B94:AI94"/>
    <mergeCell ref="B95:AI95"/>
    <mergeCell ref="E81:F81"/>
    <mergeCell ref="G81:H81"/>
    <mergeCell ref="E82:F82"/>
    <mergeCell ref="G82:H82"/>
    <mergeCell ref="E83:F83"/>
    <mergeCell ref="G83:H83"/>
    <mergeCell ref="E84:F84"/>
    <mergeCell ref="G84:H84"/>
    <mergeCell ref="E85:F85"/>
    <mergeCell ref="G85:H85"/>
    <mergeCell ref="E86:F86"/>
    <mergeCell ref="G86:H86"/>
    <mergeCell ref="B103:P103"/>
    <mergeCell ref="Q103:AI103"/>
    <mergeCell ref="B108:AI108"/>
    <mergeCell ref="B109:AI109"/>
    <mergeCell ref="B110:AI110"/>
    <mergeCell ref="B111:AI111"/>
    <mergeCell ref="B104:P104"/>
    <mergeCell ref="Q104:AI104"/>
    <mergeCell ref="B105:P105"/>
    <mergeCell ref="Q105:AI105"/>
    <mergeCell ref="B107:P107"/>
    <mergeCell ref="Q107:AI107"/>
    <mergeCell ref="Z115:AH115"/>
    <mergeCell ref="C116:L116"/>
    <mergeCell ref="O116:V116"/>
    <mergeCell ref="W116:X116"/>
    <mergeCell ref="Z116:AH116"/>
    <mergeCell ref="B112:AI112"/>
    <mergeCell ref="B113:AI113"/>
    <mergeCell ref="C114:L114"/>
    <mergeCell ref="O114:V114"/>
    <mergeCell ref="W114:X114"/>
    <mergeCell ref="Z114:AH114"/>
    <mergeCell ref="B132:K132"/>
    <mergeCell ref="L132:U132"/>
    <mergeCell ref="V132:AE132"/>
    <mergeCell ref="AF132:AI132"/>
    <mergeCell ref="B126:AI126"/>
    <mergeCell ref="B127:AI127"/>
    <mergeCell ref="B128:AI128"/>
    <mergeCell ref="B129:K130"/>
    <mergeCell ref="L129:U130"/>
    <mergeCell ref="V129:AE130"/>
    <mergeCell ref="AF129:AI130"/>
    <mergeCell ref="B99:P99"/>
    <mergeCell ref="Q99:AI99"/>
    <mergeCell ref="E87:F87"/>
    <mergeCell ref="G87:H87"/>
    <mergeCell ref="B131:K131"/>
    <mergeCell ref="L131:U131"/>
    <mergeCell ref="V131:AE131"/>
    <mergeCell ref="AF131:AG131"/>
    <mergeCell ref="AH131:AI131"/>
    <mergeCell ref="B120:AI120"/>
    <mergeCell ref="B121:AI121"/>
    <mergeCell ref="B122:AI122"/>
    <mergeCell ref="B123:AI123"/>
    <mergeCell ref="B124:AI124"/>
    <mergeCell ref="B125:AI125"/>
    <mergeCell ref="C117:L117"/>
    <mergeCell ref="O117:V117"/>
    <mergeCell ref="W117:X117"/>
    <mergeCell ref="Z117:AH117"/>
    <mergeCell ref="B118:AI118"/>
    <mergeCell ref="B119:AI119"/>
    <mergeCell ref="C115:L115"/>
    <mergeCell ref="O115:V115"/>
    <mergeCell ref="W115:X115"/>
    <mergeCell ref="AB54:AE54"/>
    <mergeCell ref="AF54:AI54"/>
    <mergeCell ref="E88:F88"/>
    <mergeCell ref="G88:H88"/>
    <mergeCell ref="E77:F77"/>
    <mergeCell ref="G77:H77"/>
    <mergeCell ref="E78:F78"/>
    <mergeCell ref="G78:H78"/>
    <mergeCell ref="E79:F79"/>
    <mergeCell ref="G79:H79"/>
    <mergeCell ref="E74:F74"/>
    <mergeCell ref="G74:H74"/>
    <mergeCell ref="E75:F75"/>
    <mergeCell ref="G75:H75"/>
    <mergeCell ref="E76:F76"/>
    <mergeCell ref="G76:H76"/>
    <mergeCell ref="E71:F71"/>
    <mergeCell ref="G71:H71"/>
    <mergeCell ref="E72:F72"/>
    <mergeCell ref="G72:H72"/>
    <mergeCell ref="E73:F73"/>
    <mergeCell ref="G73:H73"/>
    <mergeCell ref="E68:F68"/>
    <mergeCell ref="G68:H68"/>
    <mergeCell ref="G90:H90"/>
    <mergeCell ref="E90:F90"/>
    <mergeCell ref="E89:F89"/>
    <mergeCell ref="G89:H89"/>
    <mergeCell ref="B54:D54"/>
    <mergeCell ref="E54:G54"/>
    <mergeCell ref="H54:L54"/>
    <mergeCell ref="Q54:R54"/>
    <mergeCell ref="S54:AA54"/>
    <mergeCell ref="E69:F69"/>
    <mergeCell ref="G69:H69"/>
    <mergeCell ref="E70:F70"/>
    <mergeCell ref="G70:H70"/>
    <mergeCell ref="B65:AI65"/>
    <mergeCell ref="E66:F66"/>
    <mergeCell ref="G66:H66"/>
    <mergeCell ref="E67:F67"/>
    <mergeCell ref="G67:H67"/>
    <mergeCell ref="AA62:AD62"/>
    <mergeCell ref="AE62:AI62"/>
    <mergeCell ref="B63:F63"/>
    <mergeCell ref="G63:J63"/>
    <mergeCell ref="K63:N63"/>
    <mergeCell ref="O63:R63"/>
  </mergeCells>
  <printOptions horizontalCentered="1"/>
  <pageMargins left="0.25" right="0.27559055118110237" top="0.35433070866141736" bottom="0.35433070866141736" header="0" footer="0"/>
  <pageSetup paperSize="8" scale="28" fitToHeight="2" orientation="portrait" horizontalDpi="4294967294" verticalDpi="4294967294" r:id="rId1"/>
  <headerFooter alignWithMargins="0">
    <oddFooter>&amp;CPágina &amp;P de &amp;N&amp;R&amp;D</oddFooter>
  </headerFooter>
  <rowBreaks count="2" manualBreakCount="2">
    <brk id="97" max="34" man="1"/>
    <brk id="107"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2026-01-26T20:50:48Z</cp:lastPrinted>
  <dcterms:created xsi:type="dcterms:W3CDTF">2025-04-23T19:10:54Z</dcterms:created>
  <dcterms:modified xsi:type="dcterms:W3CDTF">2026-03-24T18:38:06Z</dcterms:modified>
</cp:coreProperties>
</file>