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tolop\Desktop\MARCO\GLOBAL\INTERVENTORIA CONSORCIO ADN GLOBAL CTO 078 DE 2024\OFICIOS  - TORRE NUEVA\INFORMES\21. NOVIEMBRE\"/>
    </mc:Choice>
  </mc:AlternateContent>
  <xr:revisionPtr revIDLastSave="0" documentId="13_ncr:1_{1AF3057E-E030-451B-8C9E-D17E12890508}"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25'!$A$2:$AI$130</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60" i="2" l="1"/>
  <c r="W62" i="2" s="1"/>
  <c r="AE60" i="2"/>
  <c r="AA60" i="2" s="1"/>
  <c r="AK52" i="2"/>
  <c r="M51" i="2"/>
  <c r="E26" i="2"/>
  <c r="M50" i="2"/>
  <c r="O62" i="2"/>
  <c r="M47" i="2"/>
  <c r="M46" i="2"/>
  <c r="M45" i="2"/>
  <c r="M49" i="2"/>
  <c r="M48" i="2"/>
  <c r="AF54" i="2" l="1"/>
  <c r="AK53" i="2" s="1"/>
  <c r="K61" i="2" l="1"/>
  <c r="AH129" i="2" l="1"/>
  <c r="G62" i="2"/>
  <c r="K60" i="2"/>
  <c r="K62" i="2" s="1"/>
  <c r="AF55" i="2"/>
  <c r="AB44" i="2"/>
  <c r="G37" i="2"/>
  <c r="Y19" i="2"/>
  <c r="S19" i="2"/>
  <c r="N19" i="2"/>
  <c r="I17" i="2"/>
  <c r="I19" i="2" l="1"/>
  <c r="AD19" i="2" s="1"/>
  <c r="AK54" i="2"/>
  <c r="AE61" i="2" s="1"/>
  <c r="AA61" i="2" s="1"/>
  <c r="AA62" i="2" s="1"/>
  <c r="M54" i="2"/>
  <c r="H54" i="2" s="1"/>
  <c r="H55" i="2" s="1"/>
  <c r="AE62" i="2" l="1"/>
</calcChain>
</file>

<file path=xl/sharedStrings.xml><?xml version="1.0" encoding="utf-8"?>
<sst xmlns="http://schemas.openxmlformats.org/spreadsheetml/2006/main" count="210" uniqueCount="173">
  <si>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</si>
  <si>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</si>
  <si>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</si>
  <si>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</si>
  <si>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</si>
  <si>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</si>
  <si>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</si>
  <si>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</si>
  <si>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</si>
  <si>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</si>
  <si>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</si>
  <si>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</si>
  <si>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</si>
  <si>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</si>
  <si>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</si>
  <si>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</si>
  <si>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</si>
  <si>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</si>
  <si>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</si>
  <si>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</si>
  <si>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</si>
  <si>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</si>
  <si>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</si>
  <si>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</si>
  <si>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</si>
  <si>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</si>
  <si>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</si>
  <si>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</si>
  <si>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</si>
  <si>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</si>
  <si>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</si>
  <si>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</si>
  <si>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</si>
  <si>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</si>
  <si>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</si>
  <si>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</si>
  <si>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</si>
  <si>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</si>
  <si>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</si>
  <si>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</si>
  <si>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</si>
  <si>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</si>
  <si>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</si>
  <si>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</si>
  <si>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</si>
  <si>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</si>
  <si>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</si>
  <si>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</si>
  <si>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</si>
  <si>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</si>
  <si>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</si>
  <si>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</si>
  <si>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</si>
  <si>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</si>
  <si>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</si>
  <si>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</si>
  <si>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</si>
  <si>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</si>
  <si>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</si>
  <si>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</si>
  <si>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</si>
  <si>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</si>
  <si>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</si>
  <si>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</si>
  <si>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</si>
  <si>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</si>
  <si>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</si>
  <si>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</si>
  <si>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</si>
  <si>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</si>
  <si>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</si>
  <si>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</si>
  <si>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</si>
  <si>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</si>
  <si>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</si>
  <si>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</si>
  <si>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</si>
  <si>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</si>
  <si>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</si>
  <si>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</si>
  <si>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</si>
  <si>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</si>
  <si>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</si>
  <si>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</si>
  <si>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</si>
  <si>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</si>
  <si>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</si>
  <si>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</si>
  <si>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</si>
  <si>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</si>
  <si>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</si>
  <si>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</si>
  <si>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</si>
  <si>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</si>
  <si>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</si>
  <si>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</si>
  <si>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</si>
  <si>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</si>
  <si>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</si>
  <si>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</si>
  <si>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</si>
  <si>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</si>
  <si>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</si>
  <si>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</si>
  <si>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</si>
  <si>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</si>
  <si>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</si>
  <si>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</si>
  <si>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</si>
  <si>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</si>
  <si>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</si>
  <si>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</si>
  <si>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</si>
  <si>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</si>
  <si>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</si>
  <si>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</si>
  <si>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</si>
  <si>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</si>
  <si>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</si>
  <si>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</si>
  <si>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</si>
  <si>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</si>
  <si>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</si>
  <si>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</si>
  <si>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</si>
  <si>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</si>
  <si>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</si>
  <si>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</si>
  <si>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</si>
  <si>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</si>
  <si>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</si>
  <si>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</si>
  <si>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</si>
  <si>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</si>
  <si>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</si>
  <si>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</si>
  <si>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</si>
  <si>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</si>
  <si>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</si>
  <si>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</si>
  <si>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</si>
  <si>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</si>
  <si>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</si>
  <si>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</si>
  <si>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</si>
  <si>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</si>
  <si>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</si>
  <si>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</si>
  <si>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DIEGO ANDRÉS CASTRO BETANCOURT</t>
  </si>
  <si>
    <t>SEPTIEMBRE 2025</t>
  </si>
  <si>
    <t>Repellos, estucos, red hidrosanitaria, red contra incendios. 3er piso.</t>
  </si>
  <si>
    <t>Repellos, estucos, red hidrosanitaria, red contra incendios. 4to piso.</t>
  </si>
  <si>
    <t>Acta Parcial No. 6</t>
  </si>
  <si>
    <t>OCTUBRE 2025</t>
  </si>
  <si>
    <t>Repellos, estucos, red hidrosanitaria, red contra incendios. 6to piso.</t>
  </si>
  <si>
    <t>Repellos, estucos, red hidrosanitaria, red contra incendios. 7mo piso.</t>
  </si>
  <si>
    <t>Repellos, red hidrosanitaria. 8vo piso.</t>
  </si>
  <si>
    <t>Nombre: Diego Andrés Castro Betancourt</t>
  </si>
  <si>
    <t>Antepecho perimetral del último piso y estructura sobre la cubierta 10mo piso.</t>
  </si>
  <si>
    <t>25 DE OCTUBRE AL 25 DE NOVIEMBRE DE 2025</t>
  </si>
  <si>
    <t>Veinticinco (25) meses y veintiún  (21) días.</t>
  </si>
  <si>
    <t>Acta Parcial No. 7</t>
  </si>
  <si>
    <t>Acta Parcial No. 8</t>
  </si>
  <si>
    <t>Fachada frontal de la torre, toda la estructura construída, toda la mampostería pegada y trabajos de estuco y acabado avanzados, en la tercera foto la fachada trasera con epga de mampostería avanzada.</t>
  </si>
  <si>
    <t>Repellos, estucos, red hidrosanitaria, red contra incendios. 1er y 2do piso.</t>
  </si>
  <si>
    <t>Pega de enchapes de cocina y baños avanzada</t>
  </si>
  <si>
    <t>Repello de pisos hasta 7mo piso</t>
  </si>
  <si>
    <t>Muros y divisiones no estructurales en drywall hasta el 6to piso</t>
  </si>
  <si>
    <t>Inicio de obras de acometida eléctrica a media tensión del operador CEO.</t>
  </si>
  <si>
    <t>Repellos, estucos, red hidrosanitaria, red contra incendios. 5to piso.</t>
  </si>
  <si>
    <t>Mampostería y Red hidrosanitaria. 9no piso.</t>
  </si>
  <si>
    <t>NOVIEMBRE 2025</t>
  </si>
  <si>
    <t>Entre el 25 de octubre y el 25 de noviembre de 2025, se desarrollaron actividades constructivas en los diferentes frentes del proyecto, consistentes en el avance de elementos estructurales finales como escaleras del 9no piso, ejecución de mampostería en todos los niveles hasta el 9no piso, instalación de redes hidrosanitarias hasta el 9no piso, red contra incendios hasta el 7mo piso y canalizaciones eléctricas hasta el 7mo piso, así como la adecuación de espacios técnicos en varios niveles del edificio. Durante este periodo se continuó con el levantamiento de muros, la instalación de tuberías, bandejas eléctricas y soportes, además de la organización de áreas de trabajo y almacenamiento de materiales. De igual forma, se ejecutaron labores complementarias relacionadas con obra gris y obra blanca y adecuaciones preliminares para etapas posteriores, permitiendo consolidar el avance físico del proyecto y mantener operativos varios frentes de trabajo de manera simultánea.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</si>
</sst>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56">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67" fontId="14" fillId="0" borderId="13" xfId="1" applyFont="1" applyFill="1" applyBorder="1" applyAlignment="1">
      <alignment horizontal="center"/>
    </xf>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14" fontId="14" fillId="4" borderId="13" xfId="0" applyNumberFormat="1" applyFont="1" applyFill="1" applyBorder="1" applyAlignment="1">
      <alignment horizontal="center"/>
    </xf>
    <xf numFmtId="0" fontId="14" fillId="4" borderId="13" xfId="0" applyFont="1" applyFill="1" applyBorder="1" applyAlignment="1">
      <alignment horizontal="center"/>
    </xf>
    <xf numFmtId="49" fontId="15" fillId="0" borderId="13" xfId="0" applyNumberFormat="1" applyFont="1" applyBorder="1"/>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67" fontId="14" fillId="0" borderId="8" xfId="1" applyFont="1" applyFill="1" applyBorder="1" applyAlignment="1">
      <alignment horizontal="center"/>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5" fontId="11" fillId="0" borderId="21" xfId="2" applyFont="1" applyFill="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9" fontId="11" fillId="0" borderId="21" xfId="2" applyNumberFormat="1"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7" Type="http://schemas.openxmlformats.org/officeDocument/2006/relationships/image" Target="../media/image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jpeg"/><Relationship Id="rId40" Type="http://schemas.openxmlformats.org/officeDocument/2006/relationships/image" Target="../media/image40.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91</xdr:row>
      <xdr:rowOff>0</xdr:rowOff>
    </xdr:from>
    <xdr:to>
      <xdr:col>39</xdr:col>
      <xdr:colOff>304800</xdr:colOff>
      <xdr:row>91</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163195</xdr:colOff>
      <xdr:row>95</xdr:row>
      <xdr:rowOff>78739</xdr:rowOff>
    </xdr:from>
    <xdr:to>
      <xdr:col>12</xdr:col>
      <xdr:colOff>755090</xdr:colOff>
      <xdr:row>95</xdr:row>
      <xdr:rowOff>3966739</xdr:rowOff>
    </xdr:to>
    <xdr:pic>
      <xdr:nvPicPr>
        <xdr:cNvPr id="21" name="Imagen 20">
          <a:extLst>
            <a:ext uri="{FF2B5EF4-FFF2-40B4-BE49-F238E27FC236}">
              <a16:creationId xmlns:a16="http://schemas.microsoft.com/office/drawing/2014/main" id="{CF3484B5-D535-928A-9C9D-847E0C38EA43}"/>
            </a:ext>
          </a:extLst>
        </xdr:cNvPr>
        <xdr:cNvPicPr>
          <a:picLocks noChangeAspect="1"/>
        </xdr:cNvPicPr>
      </xdr:nvPicPr>
      <xdr:blipFill>
        <a:blip xmlns:r="http://schemas.openxmlformats.org/officeDocument/2006/relationships" r:embed="rId2"/>
        <a:stretch>
          <a:fillRect/>
        </a:stretch>
      </xdr:blipFill>
      <xdr:spPr>
        <a:xfrm>
          <a:off x="5390515" y="35115499"/>
          <a:ext cx="3030295" cy="3888000"/>
        </a:xfrm>
        <a:prstGeom prst="rect">
          <a:avLst/>
        </a:prstGeom>
      </xdr:spPr>
    </xdr:pic>
    <xdr:clientData/>
  </xdr:twoCellAnchor>
  <xdr:twoCellAnchor editAs="oneCell">
    <xdr:from>
      <xdr:col>5</xdr:col>
      <xdr:colOff>76199</xdr:colOff>
      <xdr:row>95</xdr:row>
      <xdr:rowOff>82550</xdr:rowOff>
    </xdr:from>
    <xdr:to>
      <xdr:col>7</xdr:col>
      <xdr:colOff>137160</xdr:colOff>
      <xdr:row>95</xdr:row>
      <xdr:rowOff>3970550</xdr:rowOff>
    </xdr:to>
    <xdr:pic>
      <xdr:nvPicPr>
        <xdr:cNvPr id="23" name="Imagen 22">
          <a:extLst>
            <a:ext uri="{FF2B5EF4-FFF2-40B4-BE49-F238E27FC236}">
              <a16:creationId xmlns:a16="http://schemas.microsoft.com/office/drawing/2014/main" id="{836FE59F-D0F4-A8CB-6900-447DC46CE78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170" r="21935"/>
        <a:stretch>
          <a:fillRect/>
        </a:stretch>
      </xdr:blipFill>
      <xdr:spPr bwMode="auto">
        <a:xfrm>
          <a:off x="3535679" y="35119310"/>
          <a:ext cx="182880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46355</xdr:colOff>
      <xdr:row>95</xdr:row>
      <xdr:rowOff>82550</xdr:rowOff>
    </xdr:from>
    <xdr:to>
      <xdr:col>5</xdr:col>
      <xdr:colOff>30769</xdr:colOff>
      <xdr:row>95</xdr:row>
      <xdr:rowOff>3970550</xdr:rowOff>
    </xdr:to>
    <xdr:pic>
      <xdr:nvPicPr>
        <xdr:cNvPr id="25" name="Imagen 24">
          <a:extLst>
            <a:ext uri="{FF2B5EF4-FFF2-40B4-BE49-F238E27FC236}">
              <a16:creationId xmlns:a16="http://schemas.microsoft.com/office/drawing/2014/main" id="{9DB0BC99-4E45-FD0C-7A2F-68E6998733BC}"/>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3108" t="401" r="10611" b="-401"/>
        <a:stretch/>
      </xdr:blipFill>
      <xdr:spPr bwMode="auto">
        <a:xfrm>
          <a:off x="457835" y="35119310"/>
          <a:ext cx="303241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309245</xdr:colOff>
      <xdr:row>99</xdr:row>
      <xdr:rowOff>87630</xdr:rowOff>
    </xdr:from>
    <xdr:to>
      <xdr:col>15</xdr:col>
      <xdr:colOff>315769</xdr:colOff>
      <xdr:row>99</xdr:row>
      <xdr:rowOff>3975630</xdr:rowOff>
    </xdr:to>
    <xdr:pic>
      <xdr:nvPicPr>
        <xdr:cNvPr id="27" name="Imagen 26">
          <a:extLst>
            <a:ext uri="{FF2B5EF4-FFF2-40B4-BE49-F238E27FC236}">
              <a16:creationId xmlns:a16="http://schemas.microsoft.com/office/drawing/2014/main" id="{14B96FA5-3E4F-5AA6-BC00-3F8E2287E9AD}"/>
            </a:ext>
          </a:extLst>
        </xdr:cNvPr>
        <xdr:cNvPicPr>
          <a:picLocks noChangeAspect="1"/>
        </xdr:cNvPicPr>
      </xdr:nvPicPr>
      <xdr:blipFill rotWithShape="1">
        <a:blip xmlns:r="http://schemas.openxmlformats.org/officeDocument/2006/relationships" r:embed="rId5"/>
        <a:srcRect l="9695" r="10233"/>
        <a:stretch/>
      </xdr:blipFill>
      <xdr:spPr>
        <a:xfrm>
          <a:off x="6359525" y="43933110"/>
          <a:ext cx="4258484" cy="3888000"/>
        </a:xfrm>
        <a:prstGeom prst="rect">
          <a:avLst/>
        </a:prstGeom>
      </xdr:spPr>
    </xdr:pic>
    <xdr:clientData/>
  </xdr:twoCellAnchor>
  <xdr:twoCellAnchor editAs="oneCell">
    <xdr:from>
      <xdr:col>12</xdr:col>
      <xdr:colOff>789933</xdr:colOff>
      <xdr:row>95</xdr:row>
      <xdr:rowOff>74930</xdr:rowOff>
    </xdr:from>
    <xdr:to>
      <xdr:col>15</xdr:col>
      <xdr:colOff>716280</xdr:colOff>
      <xdr:row>95</xdr:row>
      <xdr:rowOff>3962930</xdr:rowOff>
    </xdr:to>
    <xdr:pic>
      <xdr:nvPicPr>
        <xdr:cNvPr id="11" name="Imagen 10">
          <a:extLst>
            <a:ext uri="{FF2B5EF4-FFF2-40B4-BE49-F238E27FC236}">
              <a16:creationId xmlns:a16="http://schemas.microsoft.com/office/drawing/2014/main" id="{7F875373-3AD2-15C0-4C32-6AD73DA71B8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2528"/>
        <a:stretch>
          <a:fillRect/>
        </a:stretch>
      </xdr:blipFill>
      <xdr:spPr bwMode="auto">
        <a:xfrm>
          <a:off x="8455653" y="35111690"/>
          <a:ext cx="2562867"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91439</xdr:colOff>
      <xdr:row>95</xdr:row>
      <xdr:rowOff>98425</xdr:rowOff>
    </xdr:from>
    <xdr:to>
      <xdr:col>22</xdr:col>
      <xdr:colOff>401155</xdr:colOff>
      <xdr:row>95</xdr:row>
      <xdr:rowOff>3986425</xdr:rowOff>
    </xdr:to>
    <xdr:pic>
      <xdr:nvPicPr>
        <xdr:cNvPr id="12" name="Imagen 11">
          <a:extLst>
            <a:ext uri="{FF2B5EF4-FFF2-40B4-BE49-F238E27FC236}">
              <a16:creationId xmlns:a16="http://schemas.microsoft.com/office/drawing/2014/main" id="{B2654CB7-DCFE-1FAA-957C-A736313F7C2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0224"/>
        <a:stretch>
          <a:fillRect/>
        </a:stretch>
      </xdr:blipFill>
      <xdr:spPr bwMode="auto">
        <a:xfrm>
          <a:off x="11216639" y="35135185"/>
          <a:ext cx="3692996"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76199</xdr:colOff>
      <xdr:row>97</xdr:row>
      <xdr:rowOff>123825</xdr:rowOff>
    </xdr:from>
    <xdr:to>
      <xdr:col>7</xdr:col>
      <xdr:colOff>304800</xdr:colOff>
      <xdr:row>97</xdr:row>
      <xdr:rowOff>4011825</xdr:rowOff>
    </xdr:to>
    <xdr:pic>
      <xdr:nvPicPr>
        <xdr:cNvPr id="13" name="Imagen 12">
          <a:extLst>
            <a:ext uri="{FF2B5EF4-FFF2-40B4-BE49-F238E27FC236}">
              <a16:creationId xmlns:a16="http://schemas.microsoft.com/office/drawing/2014/main" id="{19994DA4-E773-A1CC-F478-0C5E9B4913AD}"/>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513" r="11586"/>
        <a:stretch>
          <a:fillRect/>
        </a:stretch>
      </xdr:blipFill>
      <xdr:spPr bwMode="auto">
        <a:xfrm>
          <a:off x="3535679" y="39534465"/>
          <a:ext cx="199644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167640</xdr:colOff>
      <xdr:row>97</xdr:row>
      <xdr:rowOff>125730</xdr:rowOff>
    </xdr:from>
    <xdr:to>
      <xdr:col>34</xdr:col>
      <xdr:colOff>2133600</xdr:colOff>
      <xdr:row>97</xdr:row>
      <xdr:rowOff>3977730</xdr:rowOff>
    </xdr:to>
    <xdr:pic>
      <xdr:nvPicPr>
        <xdr:cNvPr id="15" name="Imagen 14">
          <a:extLst>
            <a:ext uri="{FF2B5EF4-FFF2-40B4-BE49-F238E27FC236}">
              <a16:creationId xmlns:a16="http://schemas.microsoft.com/office/drawing/2014/main" id="{40D81E79-67C2-65F9-3AE9-696178855F4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4722" r="27508"/>
        <a:stretch>
          <a:fillRect/>
        </a:stretch>
      </xdr:blipFill>
      <xdr:spPr bwMode="auto">
        <a:xfrm>
          <a:off x="18501360" y="39536370"/>
          <a:ext cx="3489960" cy="38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88902</xdr:colOff>
      <xdr:row>97</xdr:row>
      <xdr:rowOff>114300</xdr:rowOff>
    </xdr:from>
    <xdr:to>
      <xdr:col>4</xdr:col>
      <xdr:colOff>668483</xdr:colOff>
      <xdr:row>97</xdr:row>
      <xdr:rowOff>4002300</xdr:rowOff>
    </xdr:to>
    <xdr:pic>
      <xdr:nvPicPr>
        <xdr:cNvPr id="16" name="Imagen 15">
          <a:extLst>
            <a:ext uri="{FF2B5EF4-FFF2-40B4-BE49-F238E27FC236}">
              <a16:creationId xmlns:a16="http://schemas.microsoft.com/office/drawing/2014/main" id="{AFEF8F94-50BC-43B4-30B1-7C52ABFB33D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5777" y="34975800"/>
          <a:ext cx="283383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106045</xdr:colOff>
      <xdr:row>97</xdr:row>
      <xdr:rowOff>92710</xdr:rowOff>
    </xdr:from>
    <xdr:to>
      <xdr:col>23</xdr:col>
      <xdr:colOff>302790</xdr:colOff>
      <xdr:row>97</xdr:row>
      <xdr:rowOff>3980710</xdr:rowOff>
    </xdr:to>
    <xdr:pic>
      <xdr:nvPicPr>
        <xdr:cNvPr id="35" name="Imagen 34">
          <a:extLst>
            <a:ext uri="{FF2B5EF4-FFF2-40B4-BE49-F238E27FC236}">
              <a16:creationId xmlns:a16="http://schemas.microsoft.com/office/drawing/2014/main" id="{1BA28C07-D064-42CB-A6E4-C985D8DF18D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231245" y="39503350"/>
          <a:ext cx="3991505"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368937</xdr:colOff>
      <xdr:row>99</xdr:row>
      <xdr:rowOff>77470</xdr:rowOff>
    </xdr:from>
    <xdr:to>
      <xdr:col>34</xdr:col>
      <xdr:colOff>2194561</xdr:colOff>
      <xdr:row>99</xdr:row>
      <xdr:rowOff>3965470</xdr:rowOff>
    </xdr:to>
    <xdr:pic>
      <xdr:nvPicPr>
        <xdr:cNvPr id="40" name="Imagen 39">
          <a:extLst>
            <a:ext uri="{FF2B5EF4-FFF2-40B4-BE49-F238E27FC236}">
              <a16:creationId xmlns:a16="http://schemas.microsoft.com/office/drawing/2014/main" id="{55154177-19BA-E838-D3C9-224C64A96BA8}"/>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18757"/>
        <a:stretch>
          <a:fillRect/>
        </a:stretch>
      </xdr:blipFill>
      <xdr:spPr bwMode="auto">
        <a:xfrm>
          <a:off x="18260697" y="43922950"/>
          <a:ext cx="379158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91</xdr:row>
      <xdr:rowOff>133350</xdr:rowOff>
    </xdr:from>
    <xdr:to>
      <xdr:col>4</xdr:col>
      <xdr:colOff>322948</xdr:colOff>
      <xdr:row>91</xdr:row>
      <xdr:rowOff>3373350</xdr:rowOff>
    </xdr:to>
    <xdr:pic>
      <xdr:nvPicPr>
        <xdr:cNvPr id="2" name="Imagen 1">
          <a:extLst>
            <a:ext uri="{FF2B5EF4-FFF2-40B4-BE49-F238E27FC236}">
              <a16:creationId xmlns:a16="http://schemas.microsoft.com/office/drawing/2014/main" id="{3F42EBD6-F8B8-A90D-0A96-420CA3A0E6F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90550" y="26269950"/>
          <a:ext cx="243749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586740</xdr:colOff>
      <xdr:row>91</xdr:row>
      <xdr:rowOff>148590</xdr:rowOff>
    </xdr:from>
    <xdr:to>
      <xdr:col>8</xdr:col>
      <xdr:colOff>147810</xdr:colOff>
      <xdr:row>91</xdr:row>
      <xdr:rowOff>3388590</xdr:rowOff>
    </xdr:to>
    <xdr:pic>
      <xdr:nvPicPr>
        <xdr:cNvPr id="7" name="Imagen 6">
          <a:extLst>
            <a:ext uri="{FF2B5EF4-FFF2-40B4-BE49-F238E27FC236}">
              <a16:creationId xmlns:a16="http://schemas.microsoft.com/office/drawing/2014/main" id="{72436271-09C1-0FE1-BD2B-24CFF073274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29940" y="27260550"/>
          <a:ext cx="245667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304801</xdr:colOff>
      <xdr:row>91</xdr:row>
      <xdr:rowOff>137160</xdr:rowOff>
    </xdr:from>
    <xdr:to>
      <xdr:col>12</xdr:col>
      <xdr:colOff>707072</xdr:colOff>
      <xdr:row>91</xdr:row>
      <xdr:rowOff>3377160</xdr:rowOff>
    </xdr:to>
    <xdr:pic>
      <xdr:nvPicPr>
        <xdr:cNvPr id="8" name="Imagen 7">
          <a:extLst>
            <a:ext uri="{FF2B5EF4-FFF2-40B4-BE49-F238E27FC236}">
              <a16:creationId xmlns:a16="http://schemas.microsoft.com/office/drawing/2014/main" id="{11FE5A58-389C-DAAA-DE95-C2BFC28CC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943601" y="27249120"/>
          <a:ext cx="242919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91</xdr:row>
      <xdr:rowOff>106680</xdr:rowOff>
    </xdr:from>
    <xdr:to>
      <xdr:col>22</xdr:col>
      <xdr:colOff>60960</xdr:colOff>
      <xdr:row>91</xdr:row>
      <xdr:rowOff>3346680</xdr:rowOff>
    </xdr:to>
    <xdr:pic>
      <xdr:nvPicPr>
        <xdr:cNvPr id="9" name="Imagen 8">
          <a:extLst>
            <a:ext uri="{FF2B5EF4-FFF2-40B4-BE49-F238E27FC236}">
              <a16:creationId xmlns:a16="http://schemas.microsoft.com/office/drawing/2014/main" id="{5A852D9B-ED68-BA28-EC64-E08366D163C8}"/>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0201" r="12055"/>
        <a:stretch>
          <a:fillRect/>
        </a:stretch>
      </xdr:blipFill>
      <xdr:spPr bwMode="auto">
        <a:xfrm>
          <a:off x="11201400" y="27218640"/>
          <a:ext cx="33680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106680</xdr:colOff>
      <xdr:row>91</xdr:row>
      <xdr:rowOff>76200</xdr:rowOff>
    </xdr:from>
    <xdr:to>
      <xdr:col>28</xdr:col>
      <xdr:colOff>30480</xdr:colOff>
      <xdr:row>91</xdr:row>
      <xdr:rowOff>3316200</xdr:rowOff>
    </xdr:to>
    <xdr:pic>
      <xdr:nvPicPr>
        <xdr:cNvPr id="14" name="Imagen 13">
          <a:extLst>
            <a:ext uri="{FF2B5EF4-FFF2-40B4-BE49-F238E27FC236}">
              <a16:creationId xmlns:a16="http://schemas.microsoft.com/office/drawing/2014/main" id="{F14BA5F4-B3AB-9B74-2FBB-341A9290D437}"/>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8308" r="25712"/>
        <a:stretch>
          <a:fillRect/>
        </a:stretch>
      </xdr:blipFill>
      <xdr:spPr bwMode="auto">
        <a:xfrm>
          <a:off x="14615160" y="27188160"/>
          <a:ext cx="242316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76200</xdr:colOff>
      <xdr:row>91</xdr:row>
      <xdr:rowOff>76200</xdr:rowOff>
    </xdr:from>
    <xdr:to>
      <xdr:col>33</xdr:col>
      <xdr:colOff>106680</xdr:colOff>
      <xdr:row>91</xdr:row>
      <xdr:rowOff>3316200</xdr:rowOff>
    </xdr:to>
    <xdr:pic>
      <xdr:nvPicPr>
        <xdr:cNvPr id="18" name="Imagen 17">
          <a:extLst>
            <a:ext uri="{FF2B5EF4-FFF2-40B4-BE49-F238E27FC236}">
              <a16:creationId xmlns:a16="http://schemas.microsoft.com/office/drawing/2014/main" id="{DCC09910-7A4C-E539-E207-03D47F5032F5}"/>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33464" r="9472"/>
        <a:stretch>
          <a:fillRect/>
        </a:stretch>
      </xdr:blipFill>
      <xdr:spPr bwMode="auto">
        <a:xfrm>
          <a:off x="17084040" y="27188160"/>
          <a:ext cx="246888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152400</xdr:colOff>
      <xdr:row>91</xdr:row>
      <xdr:rowOff>60960</xdr:rowOff>
    </xdr:from>
    <xdr:to>
      <xdr:col>34</xdr:col>
      <xdr:colOff>2170920</xdr:colOff>
      <xdr:row>91</xdr:row>
      <xdr:rowOff>3300960</xdr:rowOff>
    </xdr:to>
    <xdr:pic>
      <xdr:nvPicPr>
        <xdr:cNvPr id="20" name="Imagen 19">
          <a:extLst>
            <a:ext uri="{FF2B5EF4-FFF2-40B4-BE49-F238E27FC236}">
              <a16:creationId xmlns:a16="http://schemas.microsoft.com/office/drawing/2014/main" id="{CBE7D0BA-B0C9-33F4-05CA-DA068492FEA2}"/>
            </a:ext>
          </a:extLst>
        </xdr:cNvPr>
        <xdr:cNvPicPr>
          <a:picLocks noChangeAspect="1"/>
        </xdr:cNvPicPr>
      </xdr:nvPicPr>
      <xdr:blipFill>
        <a:blip xmlns:r="http://schemas.openxmlformats.org/officeDocument/2006/relationships" r:embed="rId19"/>
        <a:stretch>
          <a:fillRect/>
        </a:stretch>
      </xdr:blipFill>
      <xdr:spPr>
        <a:xfrm>
          <a:off x="19598640" y="27172920"/>
          <a:ext cx="2430000" cy="3240000"/>
        </a:xfrm>
        <a:prstGeom prst="rect">
          <a:avLst/>
        </a:prstGeom>
      </xdr:spPr>
    </xdr:pic>
    <xdr:clientData/>
  </xdr:twoCellAnchor>
  <xdr:twoCellAnchor editAs="oneCell">
    <xdr:from>
      <xdr:col>12</xdr:col>
      <xdr:colOff>883920</xdr:colOff>
      <xdr:row>91</xdr:row>
      <xdr:rowOff>137160</xdr:rowOff>
    </xdr:from>
    <xdr:to>
      <xdr:col>15</xdr:col>
      <xdr:colOff>675378</xdr:colOff>
      <xdr:row>91</xdr:row>
      <xdr:rowOff>3377160</xdr:rowOff>
    </xdr:to>
    <xdr:pic>
      <xdr:nvPicPr>
        <xdr:cNvPr id="22" name="Imagen 21">
          <a:extLst>
            <a:ext uri="{FF2B5EF4-FFF2-40B4-BE49-F238E27FC236}">
              <a16:creationId xmlns:a16="http://schemas.microsoft.com/office/drawing/2014/main" id="{299892FE-6C82-8B36-E980-D211CE88441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549640" y="27249120"/>
          <a:ext cx="24279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670561</xdr:colOff>
      <xdr:row>93</xdr:row>
      <xdr:rowOff>91440</xdr:rowOff>
    </xdr:from>
    <xdr:to>
      <xdr:col>11</xdr:col>
      <xdr:colOff>396240</xdr:colOff>
      <xdr:row>93</xdr:row>
      <xdr:rowOff>3331440</xdr:rowOff>
    </xdr:to>
    <xdr:pic>
      <xdr:nvPicPr>
        <xdr:cNvPr id="28" name="Imagen 27">
          <a:extLst>
            <a:ext uri="{FF2B5EF4-FFF2-40B4-BE49-F238E27FC236}">
              <a16:creationId xmlns:a16="http://schemas.microsoft.com/office/drawing/2014/main" id="{07359673-FD99-5318-C174-0C209F472A98}"/>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r="6348"/>
        <a:stretch>
          <a:fillRect/>
        </a:stretch>
      </xdr:blipFill>
      <xdr:spPr bwMode="auto">
        <a:xfrm>
          <a:off x="3413761" y="31196280"/>
          <a:ext cx="405383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60960</xdr:colOff>
      <xdr:row>93</xdr:row>
      <xdr:rowOff>91440</xdr:rowOff>
    </xdr:from>
    <xdr:to>
      <xdr:col>18</xdr:col>
      <xdr:colOff>141978</xdr:colOff>
      <xdr:row>93</xdr:row>
      <xdr:rowOff>3331440</xdr:rowOff>
    </xdr:to>
    <xdr:pic>
      <xdr:nvPicPr>
        <xdr:cNvPr id="32" name="Imagen 31">
          <a:extLst>
            <a:ext uri="{FF2B5EF4-FFF2-40B4-BE49-F238E27FC236}">
              <a16:creationId xmlns:a16="http://schemas.microsoft.com/office/drawing/2014/main" id="{B498AF41-A171-6300-19C0-7C304B57D515}"/>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25107"/>
        <a:stretch>
          <a:fillRect/>
        </a:stretch>
      </xdr:blipFill>
      <xdr:spPr bwMode="auto">
        <a:xfrm>
          <a:off x="11186160" y="31196280"/>
          <a:ext cx="18183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198120</xdr:colOff>
      <xdr:row>93</xdr:row>
      <xdr:rowOff>91440</xdr:rowOff>
    </xdr:from>
    <xdr:to>
      <xdr:col>24</xdr:col>
      <xdr:colOff>9236</xdr:colOff>
      <xdr:row>93</xdr:row>
      <xdr:rowOff>3331440</xdr:rowOff>
    </xdr:to>
    <xdr:pic>
      <xdr:nvPicPr>
        <xdr:cNvPr id="33" name="Imagen 32">
          <a:extLst>
            <a:ext uri="{FF2B5EF4-FFF2-40B4-BE49-F238E27FC236}">
              <a16:creationId xmlns:a16="http://schemas.microsoft.com/office/drawing/2014/main" id="{F118FF32-4785-5D9D-62D5-16F6232754D4}"/>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47248"/>
        <a:stretch>
          <a:fillRect/>
        </a:stretch>
      </xdr:blipFill>
      <xdr:spPr bwMode="auto">
        <a:xfrm>
          <a:off x="13060680" y="31196280"/>
          <a:ext cx="227999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76200</xdr:colOff>
      <xdr:row>93</xdr:row>
      <xdr:rowOff>91440</xdr:rowOff>
    </xdr:from>
    <xdr:to>
      <xdr:col>31</xdr:col>
      <xdr:colOff>120228</xdr:colOff>
      <xdr:row>93</xdr:row>
      <xdr:rowOff>3331440</xdr:rowOff>
    </xdr:to>
    <xdr:pic>
      <xdr:nvPicPr>
        <xdr:cNvPr id="34" name="Imagen 33">
          <a:extLst>
            <a:ext uri="{FF2B5EF4-FFF2-40B4-BE49-F238E27FC236}">
              <a16:creationId xmlns:a16="http://schemas.microsoft.com/office/drawing/2014/main" id="{2899AD1B-2C8E-B414-C773-F683AFA52DED}"/>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29589"/>
        <a:stretch>
          <a:fillRect/>
        </a:stretch>
      </xdr:blipFill>
      <xdr:spPr bwMode="auto">
        <a:xfrm>
          <a:off x="15407640" y="31196280"/>
          <a:ext cx="304630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152400</xdr:colOff>
      <xdr:row>93</xdr:row>
      <xdr:rowOff>91440</xdr:rowOff>
    </xdr:from>
    <xdr:to>
      <xdr:col>34</xdr:col>
      <xdr:colOff>2223348</xdr:colOff>
      <xdr:row>93</xdr:row>
      <xdr:rowOff>3331440</xdr:rowOff>
    </xdr:to>
    <xdr:pic>
      <xdr:nvPicPr>
        <xdr:cNvPr id="37" name="Imagen 36">
          <a:extLst>
            <a:ext uri="{FF2B5EF4-FFF2-40B4-BE49-F238E27FC236}">
              <a16:creationId xmlns:a16="http://schemas.microsoft.com/office/drawing/2014/main" id="{3F4486B3-9B25-87A0-1E1C-C6C6793C0D6B}"/>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6908"/>
        <a:stretch>
          <a:fillRect/>
        </a:stretch>
      </xdr:blipFill>
      <xdr:spPr bwMode="auto">
        <a:xfrm>
          <a:off x="18486120" y="31196280"/>
          <a:ext cx="35949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472440</xdr:colOff>
      <xdr:row>93</xdr:row>
      <xdr:rowOff>91440</xdr:rowOff>
    </xdr:from>
    <xdr:to>
      <xdr:col>15</xdr:col>
      <xdr:colOff>762000</xdr:colOff>
      <xdr:row>93</xdr:row>
      <xdr:rowOff>3331440</xdr:rowOff>
    </xdr:to>
    <xdr:pic>
      <xdr:nvPicPr>
        <xdr:cNvPr id="38" name="Imagen 37">
          <a:extLst>
            <a:ext uri="{FF2B5EF4-FFF2-40B4-BE49-F238E27FC236}">
              <a16:creationId xmlns:a16="http://schemas.microsoft.com/office/drawing/2014/main" id="{316B2AC6-BE0A-838D-93E5-B29F6B3DCA59}"/>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4931" r="13700"/>
        <a:stretch>
          <a:fillRect/>
        </a:stretch>
      </xdr:blipFill>
      <xdr:spPr bwMode="auto">
        <a:xfrm>
          <a:off x="7543800" y="31196280"/>
          <a:ext cx="35204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137160</xdr:colOff>
      <xdr:row>93</xdr:row>
      <xdr:rowOff>91440</xdr:rowOff>
    </xdr:from>
    <xdr:to>
      <xdr:col>4</xdr:col>
      <xdr:colOff>594360</xdr:colOff>
      <xdr:row>93</xdr:row>
      <xdr:rowOff>3331440</xdr:rowOff>
    </xdr:to>
    <xdr:pic>
      <xdr:nvPicPr>
        <xdr:cNvPr id="39" name="Imagen 38">
          <a:extLst>
            <a:ext uri="{FF2B5EF4-FFF2-40B4-BE49-F238E27FC236}">
              <a16:creationId xmlns:a16="http://schemas.microsoft.com/office/drawing/2014/main" id="{06AFBC74-671F-874B-E8EC-7E8C532EE50E}"/>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2896" r="12642"/>
        <a:stretch>
          <a:fillRect/>
        </a:stretch>
      </xdr:blipFill>
      <xdr:spPr bwMode="auto">
        <a:xfrm>
          <a:off x="548640" y="31196280"/>
          <a:ext cx="278892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103</xdr:row>
      <xdr:rowOff>91440</xdr:rowOff>
    </xdr:from>
    <xdr:to>
      <xdr:col>23</xdr:col>
      <xdr:colOff>198120</xdr:colOff>
      <xdr:row>103</xdr:row>
      <xdr:rowOff>3979440</xdr:rowOff>
    </xdr:to>
    <xdr:pic>
      <xdr:nvPicPr>
        <xdr:cNvPr id="49" name="Imagen 48">
          <a:extLst>
            <a:ext uri="{FF2B5EF4-FFF2-40B4-BE49-F238E27FC236}">
              <a16:creationId xmlns:a16="http://schemas.microsoft.com/office/drawing/2014/main" id="{FC73027B-8855-15E3-589A-4E08C36F169F}"/>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1473" r="22810"/>
        <a:stretch>
          <a:fillRect/>
        </a:stretch>
      </xdr:blipFill>
      <xdr:spPr bwMode="auto">
        <a:xfrm>
          <a:off x="11201400" y="52760880"/>
          <a:ext cx="391668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259080</xdr:colOff>
      <xdr:row>103</xdr:row>
      <xdr:rowOff>91440</xdr:rowOff>
    </xdr:from>
    <xdr:to>
      <xdr:col>31</xdr:col>
      <xdr:colOff>137160</xdr:colOff>
      <xdr:row>103</xdr:row>
      <xdr:rowOff>3979440</xdr:rowOff>
    </xdr:to>
    <xdr:pic>
      <xdr:nvPicPr>
        <xdr:cNvPr id="50" name="Imagen 49">
          <a:extLst>
            <a:ext uri="{FF2B5EF4-FFF2-40B4-BE49-F238E27FC236}">
              <a16:creationId xmlns:a16="http://schemas.microsoft.com/office/drawing/2014/main" id="{E5ACA179-B0F2-F65F-F65D-920DF70B6FFD}"/>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8893" r="17343"/>
        <a:stretch>
          <a:fillRect/>
        </a:stretch>
      </xdr:blipFill>
      <xdr:spPr bwMode="auto">
        <a:xfrm>
          <a:off x="15179040" y="52760880"/>
          <a:ext cx="3291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198120</xdr:colOff>
      <xdr:row>103</xdr:row>
      <xdr:rowOff>106680</xdr:rowOff>
    </xdr:from>
    <xdr:to>
      <xdr:col>34</xdr:col>
      <xdr:colOff>2164080</xdr:colOff>
      <xdr:row>103</xdr:row>
      <xdr:rowOff>3994680</xdr:rowOff>
    </xdr:to>
    <xdr:pic>
      <xdr:nvPicPr>
        <xdr:cNvPr id="51" name="Imagen 50">
          <a:extLst>
            <a:ext uri="{FF2B5EF4-FFF2-40B4-BE49-F238E27FC236}">
              <a16:creationId xmlns:a16="http://schemas.microsoft.com/office/drawing/2014/main" id="{7B18B4CA-9C51-128D-04EB-CE79D9A9DADF}"/>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3247" r="29151"/>
        <a:stretch>
          <a:fillRect/>
        </a:stretch>
      </xdr:blipFill>
      <xdr:spPr bwMode="auto">
        <a:xfrm>
          <a:off x="18531840" y="52776120"/>
          <a:ext cx="348996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91441</xdr:colOff>
      <xdr:row>103</xdr:row>
      <xdr:rowOff>91440</xdr:rowOff>
    </xdr:from>
    <xdr:to>
      <xdr:col>4</xdr:col>
      <xdr:colOff>663174</xdr:colOff>
      <xdr:row>103</xdr:row>
      <xdr:rowOff>3979440</xdr:rowOff>
    </xdr:to>
    <xdr:pic>
      <xdr:nvPicPr>
        <xdr:cNvPr id="52" name="Imagen 51">
          <a:extLst>
            <a:ext uri="{FF2B5EF4-FFF2-40B4-BE49-F238E27FC236}">
              <a16:creationId xmlns:a16="http://schemas.microsoft.com/office/drawing/2014/main" id="{99B28074-4DB4-F8EE-56C9-FA8BAF230EE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502921" y="52760880"/>
          <a:ext cx="290345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45721</xdr:colOff>
      <xdr:row>103</xdr:row>
      <xdr:rowOff>91440</xdr:rowOff>
    </xdr:from>
    <xdr:to>
      <xdr:col>9</xdr:col>
      <xdr:colOff>370921</xdr:colOff>
      <xdr:row>103</xdr:row>
      <xdr:rowOff>3979440</xdr:rowOff>
    </xdr:to>
    <xdr:pic>
      <xdr:nvPicPr>
        <xdr:cNvPr id="53" name="Imagen 52">
          <a:extLst>
            <a:ext uri="{FF2B5EF4-FFF2-40B4-BE49-F238E27FC236}">
              <a16:creationId xmlns:a16="http://schemas.microsoft.com/office/drawing/2014/main" id="{E0A84E3E-C23F-4C41-3590-D69D1D485F02}"/>
            </a:ext>
          </a:extLst>
        </xdr:cNvPr>
        <xdr:cNvPicPr>
          <a:picLocks noChangeAspect="1"/>
        </xdr:cNvPicPr>
      </xdr:nvPicPr>
      <xdr:blipFill>
        <a:blip xmlns:r="http://schemas.openxmlformats.org/officeDocument/2006/relationships" r:embed="rId32"/>
        <a:stretch>
          <a:fillRect/>
        </a:stretch>
      </xdr:blipFill>
      <xdr:spPr>
        <a:xfrm>
          <a:off x="3505201" y="52760880"/>
          <a:ext cx="2916000" cy="3888000"/>
        </a:xfrm>
        <a:prstGeom prst="rect">
          <a:avLst/>
        </a:prstGeom>
      </xdr:spPr>
    </xdr:pic>
    <xdr:clientData/>
  </xdr:twoCellAnchor>
  <xdr:twoCellAnchor editAs="oneCell">
    <xdr:from>
      <xdr:col>9</xdr:col>
      <xdr:colOff>441961</xdr:colOff>
      <xdr:row>103</xdr:row>
      <xdr:rowOff>91440</xdr:rowOff>
    </xdr:from>
    <xdr:to>
      <xdr:col>15</xdr:col>
      <xdr:colOff>762000</xdr:colOff>
      <xdr:row>103</xdr:row>
      <xdr:rowOff>3979440</xdr:rowOff>
    </xdr:to>
    <xdr:pic>
      <xdr:nvPicPr>
        <xdr:cNvPr id="54" name="Imagen 53">
          <a:extLst>
            <a:ext uri="{FF2B5EF4-FFF2-40B4-BE49-F238E27FC236}">
              <a16:creationId xmlns:a16="http://schemas.microsoft.com/office/drawing/2014/main" id="{7E2E17A1-B892-E388-157F-CFB927BD1756}"/>
            </a:ext>
          </a:extLst>
        </xdr:cNvPr>
        <xdr:cNvPicPr>
          <a:picLocks noChangeAspect="1"/>
        </xdr:cNvPicPr>
      </xdr:nvPicPr>
      <xdr:blipFill rotWithShape="1">
        <a:blip xmlns:r="http://schemas.openxmlformats.org/officeDocument/2006/relationships" r:embed="rId33"/>
        <a:srcRect r="11806"/>
        <a:stretch>
          <a:fillRect/>
        </a:stretch>
      </xdr:blipFill>
      <xdr:spPr>
        <a:xfrm>
          <a:off x="6492241" y="52760880"/>
          <a:ext cx="4571999" cy="3888000"/>
        </a:xfrm>
        <a:prstGeom prst="rect">
          <a:avLst/>
        </a:prstGeom>
      </xdr:spPr>
    </xdr:pic>
    <xdr:clientData/>
  </xdr:twoCellAnchor>
  <xdr:twoCellAnchor editAs="oneCell">
    <xdr:from>
      <xdr:col>24</xdr:col>
      <xdr:colOff>15237</xdr:colOff>
      <xdr:row>97</xdr:row>
      <xdr:rowOff>91440</xdr:rowOff>
    </xdr:from>
    <xdr:to>
      <xdr:col>30</xdr:col>
      <xdr:colOff>371888</xdr:colOff>
      <xdr:row>97</xdr:row>
      <xdr:rowOff>3979440</xdr:rowOff>
    </xdr:to>
    <xdr:pic>
      <xdr:nvPicPr>
        <xdr:cNvPr id="55" name="Imagen 54">
          <a:extLst>
            <a:ext uri="{FF2B5EF4-FFF2-40B4-BE49-F238E27FC236}">
              <a16:creationId xmlns:a16="http://schemas.microsoft.com/office/drawing/2014/main" id="{5CDECB9F-F301-B7CE-9985-1D7CC77788B4}"/>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5346677" y="39502080"/>
          <a:ext cx="291697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121920</xdr:colOff>
      <xdr:row>95</xdr:row>
      <xdr:rowOff>106680</xdr:rowOff>
    </xdr:from>
    <xdr:to>
      <xdr:col>34</xdr:col>
      <xdr:colOff>2148840</xdr:colOff>
      <xdr:row>95</xdr:row>
      <xdr:rowOff>3994680</xdr:rowOff>
    </xdr:to>
    <xdr:pic>
      <xdr:nvPicPr>
        <xdr:cNvPr id="56" name="Imagen 55">
          <a:extLst>
            <a:ext uri="{FF2B5EF4-FFF2-40B4-BE49-F238E27FC236}">
              <a16:creationId xmlns:a16="http://schemas.microsoft.com/office/drawing/2014/main" id="{241E5386-5C15-40AA-76A6-62C67D0212AF}"/>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r="14636"/>
        <a:stretch>
          <a:fillRect/>
        </a:stretch>
      </xdr:blipFill>
      <xdr:spPr bwMode="auto">
        <a:xfrm>
          <a:off x="17571720" y="35143440"/>
          <a:ext cx="4434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91440</xdr:colOff>
      <xdr:row>97</xdr:row>
      <xdr:rowOff>106680</xdr:rowOff>
    </xdr:from>
    <xdr:to>
      <xdr:col>15</xdr:col>
      <xdr:colOff>623218</xdr:colOff>
      <xdr:row>97</xdr:row>
      <xdr:rowOff>3994680</xdr:rowOff>
    </xdr:to>
    <xdr:pic>
      <xdr:nvPicPr>
        <xdr:cNvPr id="57" name="Imagen 56">
          <a:extLst>
            <a:ext uri="{FF2B5EF4-FFF2-40B4-BE49-F238E27FC236}">
              <a16:creationId xmlns:a16="http://schemas.microsoft.com/office/drawing/2014/main" id="{0D0F8145-2702-A230-4998-01B614C15C72}"/>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5730240" y="39517320"/>
          <a:ext cx="5195218"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121920</xdr:colOff>
      <xdr:row>99</xdr:row>
      <xdr:rowOff>60960</xdr:rowOff>
    </xdr:from>
    <xdr:to>
      <xdr:col>21</xdr:col>
      <xdr:colOff>68060</xdr:colOff>
      <xdr:row>99</xdr:row>
      <xdr:rowOff>3948960</xdr:rowOff>
    </xdr:to>
    <xdr:pic>
      <xdr:nvPicPr>
        <xdr:cNvPr id="58" name="Imagen 57">
          <a:extLst>
            <a:ext uri="{FF2B5EF4-FFF2-40B4-BE49-F238E27FC236}">
              <a16:creationId xmlns:a16="http://schemas.microsoft.com/office/drawing/2014/main" id="{4A83920F-6818-1C91-C4CB-CE792E56EA13}"/>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1247120" y="43906440"/>
          <a:ext cx="29179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396240</xdr:colOff>
      <xdr:row>99</xdr:row>
      <xdr:rowOff>91440</xdr:rowOff>
    </xdr:from>
    <xdr:to>
      <xdr:col>8</xdr:col>
      <xdr:colOff>352920</xdr:colOff>
      <xdr:row>99</xdr:row>
      <xdr:rowOff>3979440</xdr:rowOff>
    </xdr:to>
    <xdr:pic>
      <xdr:nvPicPr>
        <xdr:cNvPr id="59" name="Imagen 58">
          <a:extLst>
            <a:ext uri="{FF2B5EF4-FFF2-40B4-BE49-F238E27FC236}">
              <a16:creationId xmlns:a16="http://schemas.microsoft.com/office/drawing/2014/main" id="{AF457136-F84A-741F-02E5-786374F629AF}"/>
            </a:ext>
          </a:extLst>
        </xdr:cNvPr>
        <xdr:cNvPicPr>
          <a:picLocks noChangeAspect="1"/>
        </xdr:cNvPicPr>
      </xdr:nvPicPr>
      <xdr:blipFill>
        <a:blip xmlns:r="http://schemas.openxmlformats.org/officeDocument/2006/relationships" r:embed="rId38"/>
        <a:stretch>
          <a:fillRect/>
        </a:stretch>
      </xdr:blipFill>
      <xdr:spPr>
        <a:xfrm>
          <a:off x="807720" y="43936920"/>
          <a:ext cx="5184000" cy="3888000"/>
        </a:xfrm>
        <a:prstGeom prst="rect">
          <a:avLst/>
        </a:prstGeom>
      </xdr:spPr>
    </xdr:pic>
    <xdr:clientData/>
  </xdr:twoCellAnchor>
  <xdr:twoCellAnchor editAs="oneCell">
    <xdr:from>
      <xdr:col>8</xdr:col>
      <xdr:colOff>45717</xdr:colOff>
      <xdr:row>101</xdr:row>
      <xdr:rowOff>76200</xdr:rowOff>
    </xdr:from>
    <xdr:to>
      <xdr:col>15</xdr:col>
      <xdr:colOff>549970</xdr:colOff>
      <xdr:row>101</xdr:row>
      <xdr:rowOff>3964200</xdr:rowOff>
    </xdr:to>
    <xdr:pic>
      <xdr:nvPicPr>
        <xdr:cNvPr id="60" name="Imagen 59">
          <a:extLst>
            <a:ext uri="{FF2B5EF4-FFF2-40B4-BE49-F238E27FC236}">
              <a16:creationId xmlns:a16="http://schemas.microsoft.com/office/drawing/2014/main" id="{52097BDB-4D84-AD10-6885-029AA522AB7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684517" y="4832604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152397</xdr:colOff>
      <xdr:row>101</xdr:row>
      <xdr:rowOff>91440</xdr:rowOff>
    </xdr:from>
    <xdr:to>
      <xdr:col>26</xdr:col>
      <xdr:colOff>290890</xdr:colOff>
      <xdr:row>101</xdr:row>
      <xdr:rowOff>3979440</xdr:rowOff>
    </xdr:to>
    <xdr:pic>
      <xdr:nvPicPr>
        <xdr:cNvPr id="61" name="Imagen 60">
          <a:extLst>
            <a:ext uri="{FF2B5EF4-FFF2-40B4-BE49-F238E27FC236}">
              <a16:creationId xmlns:a16="http://schemas.microsoft.com/office/drawing/2014/main" id="{C8DD9396-C03F-2FD7-ACB2-1F48483146CF}"/>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127759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30476</xdr:colOff>
      <xdr:row>101</xdr:row>
      <xdr:rowOff>106680</xdr:rowOff>
    </xdr:from>
    <xdr:to>
      <xdr:col>34</xdr:col>
      <xdr:colOff>1901176</xdr:colOff>
      <xdr:row>101</xdr:row>
      <xdr:rowOff>3994680</xdr:rowOff>
    </xdr:to>
    <xdr:pic>
      <xdr:nvPicPr>
        <xdr:cNvPr id="62" name="Imagen 61">
          <a:extLst>
            <a:ext uri="{FF2B5EF4-FFF2-40B4-BE49-F238E27FC236}">
              <a16:creationId xmlns:a16="http://schemas.microsoft.com/office/drawing/2014/main" id="{5A71AFC7-E662-1385-D85A-034E1FC05A83}"/>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6596356" y="48356520"/>
          <a:ext cx="51625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76197</xdr:colOff>
      <xdr:row>101</xdr:row>
      <xdr:rowOff>91440</xdr:rowOff>
    </xdr:from>
    <xdr:to>
      <xdr:col>8</xdr:col>
      <xdr:colOff>16570</xdr:colOff>
      <xdr:row>101</xdr:row>
      <xdr:rowOff>3979440</xdr:rowOff>
    </xdr:to>
    <xdr:pic>
      <xdr:nvPicPr>
        <xdr:cNvPr id="63" name="Imagen 62">
          <a:extLst>
            <a:ext uri="{FF2B5EF4-FFF2-40B4-BE49-F238E27FC236}">
              <a16:creationId xmlns:a16="http://schemas.microsoft.com/office/drawing/2014/main" id="{97485B00-C665-B440-2357-3A706FF5BE4E}"/>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8767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121920</xdr:colOff>
      <xdr:row>99</xdr:row>
      <xdr:rowOff>60960</xdr:rowOff>
    </xdr:from>
    <xdr:to>
      <xdr:col>30</xdr:col>
      <xdr:colOff>289560</xdr:colOff>
      <xdr:row>99</xdr:row>
      <xdr:rowOff>3948960</xdr:rowOff>
    </xdr:to>
    <xdr:pic>
      <xdr:nvPicPr>
        <xdr:cNvPr id="1024" name="Imagen 1023">
          <a:extLst>
            <a:ext uri="{FF2B5EF4-FFF2-40B4-BE49-F238E27FC236}">
              <a16:creationId xmlns:a16="http://schemas.microsoft.com/office/drawing/2014/main" id="{2DC83B41-ECCB-8BA8-813B-6B8B6004DAAD}"/>
            </a:ext>
          </a:extLst>
        </xdr:cNvPr>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18206" r="5448"/>
        <a:stretch>
          <a:fillRect/>
        </a:stretch>
      </xdr:blipFill>
      <xdr:spPr bwMode="auto">
        <a:xfrm>
          <a:off x="14218920" y="43906440"/>
          <a:ext cx="396240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76200</xdr:colOff>
      <xdr:row>95</xdr:row>
      <xdr:rowOff>91440</xdr:rowOff>
    </xdr:from>
    <xdr:to>
      <xdr:col>29</xdr:col>
      <xdr:colOff>30480</xdr:colOff>
      <xdr:row>95</xdr:row>
      <xdr:rowOff>3979440</xdr:rowOff>
    </xdr:to>
    <xdr:pic>
      <xdr:nvPicPr>
        <xdr:cNvPr id="1025" name="Imagen 1024">
          <a:extLst>
            <a:ext uri="{FF2B5EF4-FFF2-40B4-BE49-F238E27FC236}">
              <a16:creationId xmlns:a16="http://schemas.microsoft.com/office/drawing/2014/main" id="{DB53360B-E7B6-9DBB-650D-32F1F6DB282E}"/>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14088" r="865"/>
        <a:stretch>
          <a:fillRect/>
        </a:stretch>
      </xdr:blipFill>
      <xdr:spPr bwMode="auto">
        <a:xfrm>
          <a:off x="14996160" y="35128200"/>
          <a:ext cx="248412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23"/>
  <sheetViews>
    <sheetView showGridLines="0" tabSelected="1" view="pageBreakPreview" topLeftCell="A103" zoomScale="50" zoomScaleNormal="60" zoomScaleSheetLayoutView="50" workbookViewId="0">
      <selection activeCell="B92" sqref="B92:G92"/>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2"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344" t="s">
        <v>0</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6"/>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17" t="s">
        <v>1</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9"/>
      <c r="AJ4" s="4"/>
    </row>
    <row r="5" spans="2:36" ht="18" x14ac:dyDescent="0.3">
      <c r="B5" s="347" t="s">
        <v>2</v>
      </c>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9"/>
      <c r="AJ5" s="4"/>
    </row>
    <row r="6" spans="2:36" ht="20.100000000000001" customHeight="1" x14ac:dyDescent="0.3">
      <c r="B6" s="288" t="s">
        <v>3</v>
      </c>
      <c r="C6" s="289"/>
      <c r="D6" s="289"/>
      <c r="E6" s="289"/>
      <c r="F6" s="289"/>
      <c r="G6" s="289"/>
      <c r="H6" s="290"/>
      <c r="I6" s="341">
        <v>21</v>
      </c>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3"/>
      <c r="AJ6" s="4"/>
    </row>
    <row r="7" spans="2:36" ht="20.100000000000001" customHeight="1" x14ac:dyDescent="0.3">
      <c r="B7" s="350" t="s">
        <v>4</v>
      </c>
      <c r="C7" s="351"/>
      <c r="D7" s="351"/>
      <c r="E7" s="351"/>
      <c r="F7" s="351"/>
      <c r="G7" s="351"/>
      <c r="H7" s="352"/>
      <c r="I7" s="353" t="s">
        <v>159</v>
      </c>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5"/>
      <c r="AJ7" s="4"/>
    </row>
    <row r="8" spans="2:36" ht="20.100000000000001" customHeight="1" x14ac:dyDescent="0.3">
      <c r="B8" s="288" t="s">
        <v>5</v>
      </c>
      <c r="C8" s="339"/>
      <c r="D8" s="339"/>
      <c r="E8" s="339"/>
      <c r="F8" s="339"/>
      <c r="G8" s="339"/>
      <c r="H8" s="340"/>
      <c r="I8" s="341" t="s">
        <v>6</v>
      </c>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3"/>
      <c r="AJ8" s="4"/>
    </row>
    <row r="9" spans="2:36" ht="20.100000000000001" customHeight="1" x14ac:dyDescent="0.3">
      <c r="B9" s="288" t="s">
        <v>7</v>
      </c>
      <c r="C9" s="289"/>
      <c r="D9" s="289"/>
      <c r="E9" s="289"/>
      <c r="F9" s="289"/>
      <c r="G9" s="289"/>
      <c r="H9" s="290"/>
      <c r="I9" s="341" t="s">
        <v>8</v>
      </c>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3"/>
      <c r="AJ9" s="4"/>
    </row>
    <row r="10" spans="2:36" ht="20.100000000000001" customHeight="1" x14ac:dyDescent="0.3">
      <c r="B10" s="288" t="s">
        <v>9</v>
      </c>
      <c r="C10" s="289"/>
      <c r="D10" s="289"/>
      <c r="E10" s="289"/>
      <c r="F10" s="289"/>
      <c r="G10" s="289"/>
      <c r="H10" s="290"/>
      <c r="I10" s="341" t="s">
        <v>10</v>
      </c>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3"/>
      <c r="AJ10" s="4"/>
    </row>
    <row r="11" spans="2:36" s="6" customFormat="1" ht="62.4" customHeight="1" thickBot="1" x14ac:dyDescent="0.4">
      <c r="B11" s="329" t="s">
        <v>11</v>
      </c>
      <c r="C11" s="330"/>
      <c r="D11" s="330"/>
      <c r="E11" s="330"/>
      <c r="F11" s="330"/>
      <c r="G11" s="330"/>
      <c r="H11" s="331"/>
      <c r="I11" s="332" t="s">
        <v>12</v>
      </c>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4"/>
      <c r="AJ11" s="5"/>
    </row>
    <row r="12" spans="2:36" s="6" customFormat="1" ht="18.600000000000001" thickBot="1" x14ac:dyDescent="0.4">
      <c r="B12" s="117" t="s">
        <v>13</v>
      </c>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9"/>
      <c r="AJ12" s="5"/>
    </row>
    <row r="13" spans="2:36" s="6" customFormat="1" ht="18" x14ac:dyDescent="0.35">
      <c r="B13" s="296" t="s">
        <v>14</v>
      </c>
      <c r="C13" s="297"/>
      <c r="D13" s="297"/>
      <c r="E13" s="297"/>
      <c r="F13" s="297"/>
      <c r="G13" s="297"/>
      <c r="H13" s="297"/>
      <c r="I13" s="335">
        <v>33764596959</v>
      </c>
      <c r="J13" s="335"/>
      <c r="K13" s="335"/>
      <c r="L13" s="335"/>
      <c r="M13" s="335"/>
      <c r="N13" s="336" t="s">
        <v>15</v>
      </c>
      <c r="O13" s="337"/>
      <c r="P13" s="337"/>
      <c r="Q13" s="337"/>
      <c r="R13" s="337"/>
      <c r="S13" s="337"/>
      <c r="T13" s="337"/>
      <c r="U13" s="337"/>
      <c r="V13" s="337"/>
      <c r="W13" s="337"/>
      <c r="X13" s="337"/>
      <c r="Y13" s="337"/>
      <c r="Z13" s="337"/>
      <c r="AA13" s="337"/>
      <c r="AB13" s="337"/>
      <c r="AC13" s="337"/>
      <c r="AD13" s="337"/>
      <c r="AE13" s="337"/>
      <c r="AF13" s="337"/>
      <c r="AG13" s="337"/>
      <c r="AH13" s="337"/>
      <c r="AI13" s="338"/>
      <c r="AJ13" s="5"/>
    </row>
    <row r="14" spans="2:36" s="6" customFormat="1" ht="18" x14ac:dyDescent="0.35">
      <c r="B14" s="296" t="s">
        <v>16</v>
      </c>
      <c r="C14" s="297"/>
      <c r="D14" s="297"/>
      <c r="E14" s="297"/>
      <c r="F14" s="297"/>
      <c r="G14" s="297"/>
      <c r="H14" s="297"/>
      <c r="I14" s="291" t="s">
        <v>17</v>
      </c>
      <c r="J14" s="291"/>
      <c r="K14" s="291"/>
      <c r="L14" s="291"/>
      <c r="M14" s="291"/>
      <c r="N14" s="326"/>
      <c r="O14" s="327"/>
      <c r="P14" s="327"/>
      <c r="Q14" s="327"/>
      <c r="R14" s="327"/>
      <c r="S14" s="327"/>
      <c r="T14" s="327"/>
      <c r="U14" s="327"/>
      <c r="V14" s="327"/>
      <c r="W14" s="327"/>
      <c r="X14" s="327"/>
      <c r="Y14" s="327"/>
      <c r="Z14" s="327"/>
      <c r="AA14" s="327"/>
      <c r="AB14" s="327"/>
      <c r="AC14" s="327"/>
      <c r="AD14" s="327"/>
      <c r="AE14" s="327"/>
      <c r="AF14" s="327"/>
      <c r="AG14" s="327"/>
      <c r="AH14" s="327"/>
      <c r="AI14" s="328"/>
      <c r="AJ14" s="5"/>
    </row>
    <row r="15" spans="2:36" s="6" customFormat="1" ht="18" x14ac:dyDescent="0.35">
      <c r="B15" s="296" t="s">
        <v>18</v>
      </c>
      <c r="C15" s="297"/>
      <c r="D15" s="297"/>
      <c r="E15" s="297"/>
      <c r="F15" s="297"/>
      <c r="G15" s="297"/>
      <c r="H15" s="297"/>
      <c r="I15" s="291" t="s">
        <v>19</v>
      </c>
      <c r="J15" s="291"/>
      <c r="K15" s="291"/>
      <c r="L15" s="291"/>
      <c r="M15" s="291"/>
      <c r="N15" s="326"/>
      <c r="O15" s="327"/>
      <c r="P15" s="327"/>
      <c r="Q15" s="327"/>
      <c r="R15" s="327"/>
      <c r="S15" s="327"/>
      <c r="T15" s="327"/>
      <c r="U15" s="327"/>
      <c r="V15" s="327"/>
      <c r="W15" s="327"/>
      <c r="X15" s="327"/>
      <c r="Y15" s="327"/>
      <c r="Z15" s="327"/>
      <c r="AA15" s="327"/>
      <c r="AB15" s="327"/>
      <c r="AC15" s="327"/>
      <c r="AD15" s="327"/>
      <c r="AE15" s="327"/>
      <c r="AF15" s="327"/>
      <c r="AG15" s="327"/>
      <c r="AH15" s="327"/>
      <c r="AI15" s="328"/>
      <c r="AJ15" s="5"/>
    </row>
    <row r="16" spans="2:36" s="6" customFormat="1" ht="20.100000000000001" customHeight="1" x14ac:dyDescent="0.35">
      <c r="B16" s="322" t="s">
        <v>20</v>
      </c>
      <c r="C16" s="323"/>
      <c r="D16" s="323"/>
      <c r="E16" s="323"/>
      <c r="F16" s="323"/>
      <c r="G16" s="323"/>
      <c r="H16" s="323"/>
      <c r="I16" s="324" t="s">
        <v>21</v>
      </c>
      <c r="J16" s="324"/>
      <c r="K16" s="324"/>
      <c r="L16" s="324"/>
      <c r="M16" s="324"/>
      <c r="N16" s="324" t="s">
        <v>22</v>
      </c>
      <c r="O16" s="324"/>
      <c r="P16" s="324"/>
      <c r="Q16" s="324"/>
      <c r="R16" s="324"/>
      <c r="S16" s="324" t="s">
        <v>7</v>
      </c>
      <c r="T16" s="324"/>
      <c r="U16" s="324"/>
      <c r="V16" s="324"/>
      <c r="W16" s="324"/>
      <c r="X16" s="324"/>
      <c r="Y16" s="324" t="s">
        <v>5</v>
      </c>
      <c r="Z16" s="324"/>
      <c r="AA16" s="324"/>
      <c r="AB16" s="324"/>
      <c r="AC16" s="324"/>
      <c r="AD16" s="324" t="s">
        <v>23</v>
      </c>
      <c r="AE16" s="324"/>
      <c r="AF16" s="324"/>
      <c r="AG16" s="324"/>
      <c r="AH16" s="324"/>
      <c r="AI16" s="325"/>
      <c r="AJ16" s="5"/>
    </row>
    <row r="17" spans="1:39" s="6" customFormat="1" ht="20.100000000000001" customHeight="1" x14ac:dyDescent="0.35">
      <c r="B17" s="310" t="s">
        <v>24</v>
      </c>
      <c r="C17" s="311"/>
      <c r="D17" s="311"/>
      <c r="E17" s="311"/>
      <c r="F17" s="311"/>
      <c r="G17" s="311"/>
      <c r="H17" s="311"/>
      <c r="I17" s="316">
        <f>+I13</f>
        <v>33764596959</v>
      </c>
      <c r="J17" s="316"/>
      <c r="K17" s="316"/>
      <c r="L17" s="316"/>
      <c r="M17" s="316"/>
      <c r="N17" s="317"/>
      <c r="O17" s="317"/>
      <c r="P17" s="317"/>
      <c r="Q17" s="317"/>
      <c r="R17" s="317"/>
      <c r="S17" s="317"/>
      <c r="T17" s="317"/>
      <c r="U17" s="317"/>
      <c r="V17" s="317"/>
      <c r="W17" s="317"/>
      <c r="X17" s="317"/>
      <c r="Y17" s="318"/>
      <c r="Z17" s="318"/>
      <c r="AA17" s="318"/>
      <c r="AB17" s="318"/>
      <c r="AC17" s="318"/>
      <c r="AD17" s="319">
        <v>0</v>
      </c>
      <c r="AE17" s="320"/>
      <c r="AF17" s="320"/>
      <c r="AG17" s="320"/>
      <c r="AH17" s="320"/>
      <c r="AI17" s="321"/>
      <c r="AJ17" s="5"/>
    </row>
    <row r="18" spans="1:39" s="7" customFormat="1" ht="20.100000000000001" customHeight="1" x14ac:dyDescent="0.35">
      <c r="B18" s="310" t="s">
        <v>25</v>
      </c>
      <c r="C18" s="311"/>
      <c r="D18" s="311"/>
      <c r="E18" s="311"/>
      <c r="F18" s="311"/>
      <c r="G18" s="311"/>
      <c r="H18" s="311"/>
      <c r="I18" s="291"/>
      <c r="J18" s="291"/>
      <c r="K18" s="291"/>
      <c r="L18" s="291"/>
      <c r="M18" s="291"/>
      <c r="N18" s="312"/>
      <c r="O18" s="313"/>
      <c r="P18" s="313"/>
      <c r="Q18" s="313"/>
      <c r="R18" s="314"/>
      <c r="S18" s="312"/>
      <c r="T18" s="313"/>
      <c r="U18" s="313"/>
      <c r="V18" s="313"/>
      <c r="W18" s="313"/>
      <c r="X18" s="314"/>
      <c r="Y18" s="312"/>
      <c r="Z18" s="313"/>
      <c r="AA18" s="313"/>
      <c r="AB18" s="313"/>
      <c r="AC18" s="314"/>
      <c r="AD18" s="312"/>
      <c r="AE18" s="313"/>
      <c r="AF18" s="313"/>
      <c r="AG18" s="313"/>
      <c r="AH18" s="313"/>
      <c r="AI18" s="315"/>
      <c r="AJ18" s="5"/>
    </row>
    <row r="19" spans="1:39" s="8" customFormat="1" ht="19.2" x14ac:dyDescent="0.35">
      <c r="B19" s="303" t="s">
        <v>26</v>
      </c>
      <c r="C19" s="304"/>
      <c r="D19" s="304"/>
      <c r="E19" s="304"/>
      <c r="F19" s="304"/>
      <c r="G19" s="304"/>
      <c r="H19" s="304"/>
      <c r="I19" s="305">
        <f>+I17</f>
        <v>33764596959</v>
      </c>
      <c r="J19" s="305"/>
      <c r="K19" s="305"/>
      <c r="L19" s="305"/>
      <c r="M19" s="305"/>
      <c r="N19" s="306">
        <f>SUM(N17:R18)</f>
        <v>0</v>
      </c>
      <c r="O19" s="306"/>
      <c r="P19" s="306"/>
      <c r="Q19" s="306"/>
      <c r="R19" s="306"/>
      <c r="S19" s="306">
        <f>SUM(S17:X18)</f>
        <v>0</v>
      </c>
      <c r="T19" s="306"/>
      <c r="U19" s="306"/>
      <c r="V19" s="306"/>
      <c r="W19" s="306"/>
      <c r="X19" s="306"/>
      <c r="Y19" s="307">
        <f>SUM(Y17:AC18)</f>
        <v>0</v>
      </c>
      <c r="Z19" s="307"/>
      <c r="AA19" s="307"/>
      <c r="AB19" s="307"/>
      <c r="AC19" s="307"/>
      <c r="AD19" s="308">
        <f>SUM(I19:AC19)</f>
        <v>33764596959</v>
      </c>
      <c r="AE19" s="308"/>
      <c r="AF19" s="308"/>
      <c r="AG19" s="308"/>
      <c r="AH19" s="308"/>
      <c r="AI19" s="309"/>
      <c r="AJ19" s="9"/>
    </row>
    <row r="20" spans="1:39" s="6" customFormat="1" ht="18" x14ac:dyDescent="0.35">
      <c r="B20" s="296" t="s">
        <v>27</v>
      </c>
      <c r="C20" s="297"/>
      <c r="D20" s="297"/>
      <c r="E20" s="297"/>
      <c r="F20" s="297"/>
      <c r="G20" s="297"/>
      <c r="H20" s="297"/>
      <c r="I20" s="291"/>
      <c r="J20" s="291"/>
      <c r="K20" s="291"/>
      <c r="L20" s="291"/>
      <c r="M20" s="291"/>
      <c r="N20" s="298"/>
      <c r="O20" s="298"/>
      <c r="P20" s="298"/>
      <c r="Q20" s="298"/>
      <c r="R20" s="298"/>
      <c r="S20" s="299"/>
      <c r="T20" s="300"/>
      <c r="U20" s="300"/>
      <c r="V20" s="300"/>
      <c r="W20" s="300"/>
      <c r="X20" s="301"/>
      <c r="Y20" s="299"/>
      <c r="Z20" s="300"/>
      <c r="AA20" s="300"/>
      <c r="AB20" s="300"/>
      <c r="AC20" s="301"/>
      <c r="AD20" s="299"/>
      <c r="AE20" s="300"/>
      <c r="AF20" s="300"/>
      <c r="AG20" s="300"/>
      <c r="AH20" s="300"/>
      <c r="AI20" s="302"/>
      <c r="AJ20" s="5"/>
    </row>
    <row r="21" spans="1:39" s="6" customFormat="1" ht="20.100000000000001" customHeight="1" x14ac:dyDescent="0.35">
      <c r="B21" s="288" t="s">
        <v>28</v>
      </c>
      <c r="C21" s="289"/>
      <c r="D21" s="289"/>
      <c r="E21" s="289"/>
      <c r="F21" s="289"/>
      <c r="G21" s="289"/>
      <c r="H21" s="290"/>
      <c r="I21" s="291" t="s">
        <v>29</v>
      </c>
      <c r="J21" s="291"/>
      <c r="K21" s="291"/>
      <c r="L21" s="291"/>
      <c r="M21" s="291"/>
      <c r="N21" s="292"/>
      <c r="O21" s="293"/>
      <c r="P21" s="293"/>
      <c r="Q21" s="293"/>
      <c r="R21" s="294"/>
      <c r="S21" s="292"/>
      <c r="T21" s="293"/>
      <c r="U21" s="293"/>
      <c r="V21" s="293"/>
      <c r="W21" s="293"/>
      <c r="X21" s="294"/>
      <c r="Y21" s="292"/>
      <c r="Z21" s="293"/>
      <c r="AA21" s="293"/>
      <c r="AB21" s="293"/>
      <c r="AC21" s="294"/>
      <c r="AD21" s="292"/>
      <c r="AE21" s="293"/>
      <c r="AF21" s="293"/>
      <c r="AG21" s="293"/>
      <c r="AH21" s="293"/>
      <c r="AI21" s="295"/>
      <c r="AJ21" s="5"/>
    </row>
    <row r="22" spans="1:39" ht="18.600000000000001" thickBot="1" x14ac:dyDescent="0.35">
      <c r="B22" s="265" t="s">
        <v>30</v>
      </c>
      <c r="C22" s="266"/>
      <c r="D22" s="266"/>
      <c r="E22" s="266"/>
      <c r="F22" s="266"/>
      <c r="G22" s="266"/>
      <c r="H22" s="267"/>
      <c r="I22" s="268" t="s">
        <v>160</v>
      </c>
      <c r="J22" s="268"/>
      <c r="K22" s="268"/>
      <c r="L22" s="268"/>
      <c r="M22" s="268"/>
      <c r="N22" s="269"/>
      <c r="O22" s="269"/>
      <c r="P22" s="269"/>
      <c r="Q22" s="269"/>
      <c r="R22" s="270"/>
      <c r="S22" s="271"/>
      <c r="T22" s="272"/>
      <c r="U22" s="272"/>
      <c r="V22" s="272"/>
      <c r="W22" s="272"/>
      <c r="X22" s="272"/>
      <c r="Y22" s="272"/>
      <c r="Z22" s="272"/>
      <c r="AA22" s="272"/>
      <c r="AB22" s="272"/>
      <c r="AC22" s="272"/>
      <c r="AD22" s="272"/>
      <c r="AE22" s="272"/>
      <c r="AF22" s="272"/>
      <c r="AG22" s="272"/>
      <c r="AH22" s="272"/>
      <c r="AI22" s="273"/>
    </row>
    <row r="23" spans="1:39" ht="18.600000000000001" thickBot="1" x14ac:dyDescent="0.4">
      <c r="B23" s="214" t="s">
        <v>31</v>
      </c>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6"/>
    </row>
    <row r="24" spans="1:39" ht="13.8" thickBot="1" x14ac:dyDescent="0.35">
      <c r="A24" s="274"/>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274"/>
      <c r="B25" s="117" t="s">
        <v>32</v>
      </c>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9"/>
      <c r="AJ25" s="11"/>
    </row>
    <row r="26" spans="1:39" s="6" customFormat="1" ht="18.75" customHeight="1" thickBot="1" x14ac:dyDescent="0.4">
      <c r="A26" s="274"/>
      <c r="B26" s="275" t="s">
        <v>33</v>
      </c>
      <c r="C26" s="276"/>
      <c r="D26" s="277"/>
      <c r="E26" s="278">
        <f>+I6</f>
        <v>21</v>
      </c>
      <c r="F26" s="279"/>
      <c r="G26" s="279"/>
      <c r="H26" s="280"/>
      <c r="I26" s="281" t="s">
        <v>34</v>
      </c>
      <c r="J26" s="281"/>
      <c r="K26" s="281"/>
      <c r="L26" s="281"/>
      <c r="M26" s="281"/>
      <c r="N26" s="281"/>
      <c r="O26" s="281"/>
      <c r="P26" s="281"/>
      <c r="Q26" s="282">
        <v>45955</v>
      </c>
      <c r="R26" s="282"/>
      <c r="S26" s="282"/>
      <c r="T26" s="282"/>
      <c r="U26" s="282"/>
      <c r="V26" s="282"/>
      <c r="W26" s="282"/>
      <c r="X26" s="283" t="s">
        <v>35</v>
      </c>
      <c r="Y26" s="283"/>
      <c r="Z26" s="283"/>
      <c r="AA26" s="282">
        <v>45986</v>
      </c>
      <c r="AB26" s="282"/>
      <c r="AC26" s="282"/>
      <c r="AD26" s="282"/>
      <c r="AE26" s="282"/>
      <c r="AF26" s="282"/>
      <c r="AG26" s="282"/>
      <c r="AH26" s="282"/>
      <c r="AI26" s="284"/>
      <c r="AJ26" s="13"/>
    </row>
    <row r="27" spans="1:39" s="15" customFormat="1" ht="18.75" customHeight="1" thickBot="1" x14ac:dyDescent="0.4">
      <c r="A27" s="274"/>
      <c r="B27" s="285" t="s">
        <v>36</v>
      </c>
      <c r="C27" s="286"/>
      <c r="D27" s="286"/>
      <c r="E27" s="286"/>
      <c r="F27" s="286"/>
      <c r="G27" s="286"/>
      <c r="H27" s="286"/>
      <c r="I27" s="286"/>
      <c r="J27" s="286"/>
      <c r="K27" s="286"/>
      <c r="L27" s="286"/>
      <c r="M27" s="286"/>
      <c r="N27" s="286"/>
      <c r="O27" s="286"/>
      <c r="P27" s="286"/>
      <c r="Q27" s="286"/>
      <c r="R27" s="287"/>
      <c r="S27" s="285" t="s">
        <v>37</v>
      </c>
      <c r="T27" s="286"/>
      <c r="U27" s="286"/>
      <c r="V27" s="286"/>
      <c r="W27" s="286"/>
      <c r="X27" s="286"/>
      <c r="Y27" s="286"/>
      <c r="Z27" s="286"/>
      <c r="AA27" s="286"/>
      <c r="AB27" s="286"/>
      <c r="AC27" s="286"/>
      <c r="AD27" s="286"/>
      <c r="AE27" s="286"/>
      <c r="AF27" s="286"/>
      <c r="AG27" s="286"/>
      <c r="AH27" s="286"/>
      <c r="AI27" s="287"/>
      <c r="AJ27" s="14"/>
    </row>
    <row r="28" spans="1:39" s="6" customFormat="1" ht="34.5" customHeight="1" x14ac:dyDescent="0.35">
      <c r="A28" s="274"/>
      <c r="B28" s="224" t="s">
        <v>38</v>
      </c>
      <c r="C28" s="225"/>
      <c r="D28" s="225"/>
      <c r="E28" s="225"/>
      <c r="F28" s="225"/>
      <c r="G28" s="247" t="s">
        <v>10</v>
      </c>
      <c r="H28" s="248"/>
      <c r="I28" s="248"/>
      <c r="J28" s="248"/>
      <c r="K28" s="248"/>
      <c r="L28" s="248"/>
      <c r="M28" s="248"/>
      <c r="N28" s="248"/>
      <c r="O28" s="248"/>
      <c r="P28" s="248"/>
      <c r="Q28" s="248"/>
      <c r="R28" s="249"/>
      <c r="S28" s="224" t="s">
        <v>38</v>
      </c>
      <c r="T28" s="225"/>
      <c r="U28" s="225"/>
      <c r="V28" s="225"/>
      <c r="W28" s="225"/>
      <c r="X28" s="250" t="s">
        <v>10</v>
      </c>
      <c r="Y28" s="251"/>
      <c r="Z28" s="251"/>
      <c r="AA28" s="251"/>
      <c r="AB28" s="251"/>
      <c r="AC28" s="251"/>
      <c r="AD28" s="251"/>
      <c r="AE28" s="251"/>
      <c r="AF28" s="251"/>
      <c r="AG28" s="251"/>
      <c r="AH28" s="251"/>
      <c r="AI28" s="252"/>
      <c r="AJ28" s="13"/>
    </row>
    <row r="29" spans="1:39" s="6" customFormat="1" ht="18.75" customHeight="1" x14ac:dyDescent="0.35">
      <c r="A29" s="274"/>
      <c r="B29" s="224" t="s">
        <v>39</v>
      </c>
      <c r="C29" s="225"/>
      <c r="D29" s="225"/>
      <c r="E29" s="225"/>
      <c r="F29" s="225"/>
      <c r="G29" s="247" t="s">
        <v>40</v>
      </c>
      <c r="H29" s="248"/>
      <c r="I29" s="248"/>
      <c r="J29" s="248"/>
      <c r="K29" s="248"/>
      <c r="L29" s="248"/>
      <c r="M29" s="248"/>
      <c r="N29" s="248"/>
      <c r="O29" s="248"/>
      <c r="P29" s="248"/>
      <c r="Q29" s="248"/>
      <c r="R29" s="249"/>
      <c r="S29" s="224" t="s">
        <v>39</v>
      </c>
      <c r="T29" s="225"/>
      <c r="U29" s="225"/>
      <c r="V29" s="225"/>
      <c r="W29" s="225"/>
      <c r="X29" s="247" t="s">
        <v>41</v>
      </c>
      <c r="Y29" s="248"/>
      <c r="Z29" s="248"/>
      <c r="AA29" s="248"/>
      <c r="AB29" s="248"/>
      <c r="AC29" s="248"/>
      <c r="AD29" s="248"/>
      <c r="AE29" s="248"/>
      <c r="AF29" s="248"/>
      <c r="AG29" s="248"/>
      <c r="AH29" s="248"/>
      <c r="AI29" s="249"/>
      <c r="AJ29" s="13"/>
    </row>
    <row r="30" spans="1:39" s="6" customFormat="1" ht="18.75" customHeight="1" x14ac:dyDescent="0.35">
      <c r="A30" s="274"/>
      <c r="B30" s="224" t="s">
        <v>42</v>
      </c>
      <c r="C30" s="225"/>
      <c r="D30" s="225"/>
      <c r="E30" s="225"/>
      <c r="F30" s="225"/>
      <c r="G30" s="247" t="s">
        <v>43</v>
      </c>
      <c r="H30" s="248"/>
      <c r="I30" s="248"/>
      <c r="J30" s="248"/>
      <c r="K30" s="248"/>
      <c r="L30" s="248"/>
      <c r="M30" s="248"/>
      <c r="N30" s="248"/>
      <c r="O30" s="248"/>
      <c r="P30" s="248"/>
      <c r="Q30" s="248"/>
      <c r="R30" s="249"/>
      <c r="S30" s="224" t="s">
        <v>42</v>
      </c>
      <c r="T30" s="225"/>
      <c r="U30" s="225"/>
      <c r="V30" s="225"/>
      <c r="W30" s="225"/>
      <c r="X30" s="247" t="s">
        <v>44</v>
      </c>
      <c r="Y30" s="248"/>
      <c r="Z30" s="248"/>
      <c r="AA30" s="248"/>
      <c r="AB30" s="248"/>
      <c r="AC30" s="248"/>
      <c r="AD30" s="248"/>
      <c r="AE30" s="248"/>
      <c r="AF30" s="248"/>
      <c r="AG30" s="248"/>
      <c r="AH30" s="248"/>
      <c r="AI30" s="249"/>
      <c r="AJ30" s="16"/>
      <c r="AM30" s="17"/>
    </row>
    <row r="31" spans="1:39" s="6" customFormat="1" ht="18.75" customHeight="1" x14ac:dyDescent="0.35">
      <c r="A31" s="274"/>
      <c r="B31" s="224" t="s">
        <v>45</v>
      </c>
      <c r="C31" s="225"/>
      <c r="D31" s="225"/>
      <c r="E31" s="225"/>
      <c r="F31" s="225"/>
      <c r="G31" s="247" t="s">
        <v>46</v>
      </c>
      <c r="H31" s="248"/>
      <c r="I31" s="248"/>
      <c r="J31" s="248"/>
      <c r="K31" s="248"/>
      <c r="L31" s="248"/>
      <c r="M31" s="248"/>
      <c r="N31" s="248"/>
      <c r="O31" s="248"/>
      <c r="P31" s="248"/>
      <c r="Q31" s="248"/>
      <c r="R31" s="249"/>
      <c r="S31" s="224" t="s">
        <v>45</v>
      </c>
      <c r="T31" s="225"/>
      <c r="U31" s="225"/>
      <c r="V31" s="225"/>
      <c r="W31" s="225"/>
      <c r="X31" s="247" t="s">
        <v>46</v>
      </c>
      <c r="Y31" s="248"/>
      <c r="Z31" s="248"/>
      <c r="AA31" s="248"/>
      <c r="AB31" s="248"/>
      <c r="AC31" s="248"/>
      <c r="AD31" s="248"/>
      <c r="AE31" s="248"/>
      <c r="AF31" s="248"/>
      <c r="AG31" s="248"/>
      <c r="AH31" s="248"/>
      <c r="AI31" s="249"/>
      <c r="AJ31" s="18"/>
    </row>
    <row r="32" spans="1:39" s="6" customFormat="1" ht="18.75" customHeight="1" x14ac:dyDescent="0.35">
      <c r="A32" s="274"/>
      <c r="B32" s="224" t="s">
        <v>47</v>
      </c>
      <c r="C32" s="225"/>
      <c r="D32" s="225"/>
      <c r="E32" s="225" t="s">
        <v>48</v>
      </c>
      <c r="F32" s="225"/>
      <c r="G32" s="262" t="s">
        <v>49</v>
      </c>
      <c r="H32" s="263"/>
      <c r="I32" s="263"/>
      <c r="J32" s="263"/>
      <c r="K32" s="263"/>
      <c r="L32" s="263"/>
      <c r="M32" s="263"/>
      <c r="N32" s="263"/>
      <c r="O32" s="263"/>
      <c r="P32" s="263"/>
      <c r="Q32" s="263"/>
      <c r="R32" s="264"/>
      <c r="S32" s="224" t="s">
        <v>47</v>
      </c>
      <c r="T32" s="225"/>
      <c r="U32" s="225"/>
      <c r="V32" s="225" t="s">
        <v>48</v>
      </c>
      <c r="W32" s="225"/>
      <c r="X32" s="262" t="s">
        <v>49</v>
      </c>
      <c r="Y32" s="263"/>
      <c r="Z32" s="263"/>
      <c r="AA32" s="263"/>
      <c r="AB32" s="263"/>
      <c r="AC32" s="263"/>
      <c r="AD32" s="263"/>
      <c r="AE32" s="263"/>
      <c r="AF32" s="263"/>
      <c r="AG32" s="263"/>
      <c r="AH32" s="263"/>
      <c r="AI32" s="264"/>
      <c r="AJ32" s="18"/>
    </row>
    <row r="33" spans="1:40" s="6" customFormat="1" ht="18.75" customHeight="1" x14ac:dyDescent="0.35">
      <c r="A33" s="274"/>
      <c r="B33" s="253" t="s">
        <v>50</v>
      </c>
      <c r="C33" s="254"/>
      <c r="D33" s="254"/>
      <c r="E33" s="254"/>
      <c r="F33" s="255"/>
      <c r="G33" s="256" t="s">
        <v>141</v>
      </c>
      <c r="H33" s="257"/>
      <c r="I33" s="257"/>
      <c r="J33" s="257"/>
      <c r="K33" s="257"/>
      <c r="L33" s="257"/>
      <c r="M33" s="257"/>
      <c r="N33" s="257"/>
      <c r="O33" s="257"/>
      <c r="P33" s="257"/>
      <c r="Q33" s="257"/>
      <c r="R33" s="258"/>
      <c r="S33" s="253" t="s">
        <v>51</v>
      </c>
      <c r="T33" s="254"/>
      <c r="U33" s="254"/>
      <c r="V33" s="254"/>
      <c r="W33" s="255"/>
      <c r="X33" s="256" t="s">
        <v>141</v>
      </c>
      <c r="Y33" s="257"/>
      <c r="Z33" s="257"/>
      <c r="AA33" s="257"/>
      <c r="AB33" s="257"/>
      <c r="AC33" s="257"/>
      <c r="AD33" s="257"/>
      <c r="AE33" s="257"/>
      <c r="AF33" s="257"/>
      <c r="AG33" s="257"/>
      <c r="AH33" s="257"/>
      <c r="AI33" s="258"/>
      <c r="AJ33" s="18"/>
    </row>
    <row r="34" spans="1:40" s="6" customFormat="1" ht="18.75" customHeight="1" x14ac:dyDescent="0.35">
      <c r="A34" s="274"/>
      <c r="B34" s="224" t="s">
        <v>52</v>
      </c>
      <c r="C34" s="225"/>
      <c r="D34" s="225"/>
      <c r="E34" s="225"/>
      <c r="F34" s="225"/>
      <c r="G34" s="241">
        <v>32473928569</v>
      </c>
      <c r="H34" s="242"/>
      <c r="I34" s="242"/>
      <c r="J34" s="242"/>
      <c r="K34" s="242"/>
      <c r="L34" s="242"/>
      <c r="M34" s="242"/>
      <c r="N34" s="242"/>
      <c r="O34" s="242"/>
      <c r="P34" s="242"/>
      <c r="Q34" s="242"/>
      <c r="R34" s="243"/>
      <c r="S34" s="224" t="s">
        <v>52</v>
      </c>
      <c r="T34" s="225"/>
      <c r="U34" s="225"/>
      <c r="V34" s="225"/>
      <c r="W34" s="225"/>
      <c r="X34" s="259">
        <v>1280412030</v>
      </c>
      <c r="Y34" s="260"/>
      <c r="Z34" s="260"/>
      <c r="AA34" s="260"/>
      <c r="AB34" s="260"/>
      <c r="AC34" s="260"/>
      <c r="AD34" s="260"/>
      <c r="AE34" s="260"/>
      <c r="AF34" s="260"/>
      <c r="AG34" s="260"/>
      <c r="AH34" s="260"/>
      <c r="AI34" s="261"/>
      <c r="AJ34" s="19"/>
      <c r="AK34" s="20"/>
      <c r="AM34" s="21"/>
      <c r="AN34" s="17"/>
    </row>
    <row r="35" spans="1:40" s="6" customFormat="1" ht="93" customHeight="1" x14ac:dyDescent="0.35">
      <c r="A35" s="274"/>
      <c r="B35" s="234" t="s">
        <v>53</v>
      </c>
      <c r="C35" s="235"/>
      <c r="D35" s="235"/>
      <c r="E35" s="235"/>
      <c r="F35" s="235"/>
      <c r="G35" s="236" t="s">
        <v>54</v>
      </c>
      <c r="H35" s="237"/>
      <c r="I35" s="237"/>
      <c r="J35" s="237"/>
      <c r="K35" s="237"/>
      <c r="L35" s="237"/>
      <c r="M35" s="237"/>
      <c r="N35" s="237"/>
      <c r="O35" s="237"/>
      <c r="P35" s="237"/>
      <c r="Q35" s="237"/>
      <c r="R35" s="238"/>
      <c r="S35" s="239" t="s">
        <v>53</v>
      </c>
      <c r="T35" s="240"/>
      <c r="U35" s="240"/>
      <c r="V35" s="240"/>
      <c r="W35" s="240"/>
      <c r="X35" s="241" t="s">
        <v>55</v>
      </c>
      <c r="Y35" s="242"/>
      <c r="Z35" s="242"/>
      <c r="AA35" s="242"/>
      <c r="AB35" s="242"/>
      <c r="AC35" s="242"/>
      <c r="AD35" s="242"/>
      <c r="AE35" s="242"/>
      <c r="AF35" s="242"/>
      <c r="AG35" s="242"/>
      <c r="AH35" s="242"/>
      <c r="AI35" s="243"/>
      <c r="AJ35" s="19"/>
      <c r="AM35" s="17"/>
    </row>
    <row r="36" spans="1:40" s="6" customFormat="1" ht="113.4" customHeight="1" x14ac:dyDescent="0.35">
      <c r="A36" s="274"/>
      <c r="B36" s="244" t="s">
        <v>56</v>
      </c>
      <c r="C36" s="245"/>
      <c r="D36" s="245"/>
      <c r="E36" s="245"/>
      <c r="F36" s="246"/>
      <c r="G36" s="236" t="s">
        <v>57</v>
      </c>
      <c r="H36" s="237"/>
      <c r="I36" s="237"/>
      <c r="J36" s="237"/>
      <c r="K36" s="237"/>
      <c r="L36" s="237"/>
      <c r="M36" s="237"/>
      <c r="N36" s="237"/>
      <c r="O36" s="237"/>
      <c r="P36" s="237"/>
      <c r="Q36" s="237"/>
      <c r="R36" s="238"/>
      <c r="S36" s="244" t="s">
        <v>56</v>
      </c>
      <c r="T36" s="245"/>
      <c r="U36" s="245"/>
      <c r="V36" s="245"/>
      <c r="W36" s="246"/>
      <c r="X36" s="236" t="s">
        <v>58</v>
      </c>
      <c r="Y36" s="237"/>
      <c r="Z36" s="237"/>
      <c r="AA36" s="237"/>
      <c r="AB36" s="237"/>
      <c r="AC36" s="237"/>
      <c r="AD36" s="237"/>
      <c r="AE36" s="237"/>
      <c r="AF36" s="237"/>
      <c r="AG36" s="237"/>
      <c r="AH36" s="237"/>
      <c r="AI36" s="238"/>
      <c r="AJ36" s="19"/>
    </row>
    <row r="37" spans="1:40" s="6" customFormat="1" ht="18.75" customHeight="1" x14ac:dyDescent="0.35">
      <c r="A37" s="274"/>
      <c r="B37" s="224" t="s">
        <v>59</v>
      </c>
      <c r="C37" s="225"/>
      <c r="D37" s="225"/>
      <c r="E37" s="225"/>
      <c r="F37" s="225"/>
      <c r="G37" s="226">
        <f>9742178571</f>
        <v>9742178571</v>
      </c>
      <c r="H37" s="227"/>
      <c r="I37" s="227"/>
      <c r="J37" s="227"/>
      <c r="K37" s="227"/>
      <c r="L37" s="227"/>
      <c r="M37" s="227"/>
      <c r="N37" s="227"/>
      <c r="O37" s="227"/>
      <c r="P37" s="227"/>
      <c r="Q37" s="227"/>
      <c r="R37" s="228"/>
      <c r="S37" s="224" t="s">
        <v>60</v>
      </c>
      <c r="T37" s="225"/>
      <c r="U37" s="225"/>
      <c r="V37" s="225"/>
      <c r="W37" s="225"/>
      <c r="X37" s="226"/>
      <c r="Y37" s="227"/>
      <c r="Z37" s="227"/>
      <c r="AA37" s="227"/>
      <c r="AB37" s="227"/>
      <c r="AC37" s="227"/>
      <c r="AD37" s="227"/>
      <c r="AE37" s="227"/>
      <c r="AF37" s="227"/>
      <c r="AG37" s="227"/>
      <c r="AH37" s="227"/>
      <c r="AI37" s="228"/>
      <c r="AJ37" s="19"/>
    </row>
    <row r="38" spans="1:40" s="6" customFormat="1" ht="18.75" customHeight="1" thickBot="1" x14ac:dyDescent="0.4">
      <c r="A38" s="274"/>
      <c r="B38" s="229" t="s">
        <v>61</v>
      </c>
      <c r="C38" s="230"/>
      <c r="D38" s="230"/>
      <c r="E38" s="230"/>
      <c r="F38" s="230"/>
      <c r="G38" s="231" t="s">
        <v>148</v>
      </c>
      <c r="H38" s="232"/>
      <c r="I38" s="232"/>
      <c r="J38" s="232"/>
      <c r="K38" s="232"/>
      <c r="L38" s="232"/>
      <c r="M38" s="232"/>
      <c r="N38" s="232"/>
      <c r="O38" s="232"/>
      <c r="P38" s="232"/>
      <c r="Q38" s="232"/>
      <c r="R38" s="233"/>
      <c r="S38" s="229" t="s">
        <v>62</v>
      </c>
      <c r="T38" s="230"/>
      <c r="U38" s="230"/>
      <c r="V38" s="230"/>
      <c r="W38" s="230"/>
      <c r="X38" s="231" t="s">
        <v>63</v>
      </c>
      <c r="Y38" s="232"/>
      <c r="Z38" s="232"/>
      <c r="AA38" s="232"/>
      <c r="AB38" s="232"/>
      <c r="AC38" s="232"/>
      <c r="AD38" s="232"/>
      <c r="AE38" s="232"/>
      <c r="AF38" s="232"/>
      <c r="AG38" s="232"/>
      <c r="AH38" s="232"/>
      <c r="AI38" s="233"/>
    </row>
    <row r="39" spans="1:40" s="6" customFormat="1" ht="18.75" customHeight="1" thickBot="1" x14ac:dyDescent="0.4">
      <c r="A39" s="274"/>
      <c r="B39" s="214" t="s">
        <v>64</v>
      </c>
      <c r="C39" s="215"/>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6"/>
    </row>
    <row r="40" spans="1:40" s="6" customFormat="1" ht="11.25" customHeight="1" thickBot="1" x14ac:dyDescent="0.4">
      <c r="A40" s="274"/>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274"/>
      <c r="B41" s="117" t="s">
        <v>65</v>
      </c>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9"/>
      <c r="AJ41" s="23"/>
    </row>
    <row r="42" spans="1:40" s="24" customFormat="1" ht="18.75" customHeight="1" x14ac:dyDescent="0.3">
      <c r="A42" s="274"/>
      <c r="B42" s="217" t="s">
        <v>66</v>
      </c>
      <c r="C42" s="218"/>
      <c r="D42" s="218"/>
      <c r="E42" s="218"/>
      <c r="F42" s="218"/>
      <c r="G42" s="218"/>
      <c r="H42" s="218"/>
      <c r="I42" s="218"/>
      <c r="J42" s="218"/>
      <c r="K42" s="218"/>
      <c r="L42" s="218"/>
      <c r="M42" s="218"/>
      <c r="N42" s="218"/>
      <c r="O42" s="218"/>
      <c r="P42" s="218"/>
      <c r="Q42" s="218"/>
      <c r="R42" s="218"/>
      <c r="S42" s="219" t="s">
        <v>67</v>
      </c>
      <c r="T42" s="219"/>
      <c r="U42" s="219"/>
      <c r="V42" s="219"/>
      <c r="W42" s="219"/>
      <c r="X42" s="219"/>
      <c r="Y42" s="219"/>
      <c r="Z42" s="219"/>
      <c r="AA42" s="219"/>
      <c r="AB42" s="219"/>
      <c r="AC42" s="219"/>
      <c r="AD42" s="219"/>
      <c r="AE42" s="219"/>
      <c r="AF42" s="219"/>
      <c r="AG42" s="219"/>
      <c r="AH42" s="219"/>
      <c r="AI42" s="220"/>
      <c r="AJ42" s="25"/>
    </row>
    <row r="43" spans="1:40" s="27" customFormat="1" ht="33.75" customHeight="1" x14ac:dyDescent="0.25">
      <c r="A43" s="274"/>
      <c r="B43" s="197" t="s">
        <v>68</v>
      </c>
      <c r="C43" s="198"/>
      <c r="D43" s="198"/>
      <c r="E43" s="198" t="s">
        <v>69</v>
      </c>
      <c r="F43" s="198"/>
      <c r="G43" s="198"/>
      <c r="H43" s="198" t="s">
        <v>70</v>
      </c>
      <c r="I43" s="198"/>
      <c r="J43" s="198"/>
      <c r="K43" s="198"/>
      <c r="L43" s="198"/>
      <c r="M43" s="221" t="s">
        <v>71</v>
      </c>
      <c r="N43" s="221"/>
      <c r="O43" s="221"/>
      <c r="P43" s="221"/>
      <c r="Q43" s="222" t="s">
        <v>72</v>
      </c>
      <c r="R43" s="223"/>
      <c r="S43" s="198" t="s">
        <v>68</v>
      </c>
      <c r="T43" s="198"/>
      <c r="U43" s="198"/>
      <c r="V43" s="198"/>
      <c r="W43" s="198"/>
      <c r="X43" s="198"/>
      <c r="Y43" s="198"/>
      <c r="Z43" s="198"/>
      <c r="AA43" s="198"/>
      <c r="AB43" s="198" t="s">
        <v>69</v>
      </c>
      <c r="AC43" s="198"/>
      <c r="AD43" s="198"/>
      <c r="AE43" s="198"/>
      <c r="AF43" s="198" t="s">
        <v>73</v>
      </c>
      <c r="AG43" s="198"/>
      <c r="AH43" s="198"/>
      <c r="AI43" s="204"/>
      <c r="AJ43" s="26"/>
    </row>
    <row r="44" spans="1:40" s="27" customFormat="1" ht="18.75" customHeight="1" x14ac:dyDescent="0.3">
      <c r="A44" s="274"/>
      <c r="B44" s="205" t="s">
        <v>74</v>
      </c>
      <c r="C44" s="195"/>
      <c r="D44" s="195"/>
      <c r="E44" s="212">
        <v>45590</v>
      </c>
      <c r="F44" s="195"/>
      <c r="G44" s="195"/>
      <c r="H44" s="206">
        <v>9742178571</v>
      </c>
      <c r="I44" s="206"/>
      <c r="J44" s="206"/>
      <c r="K44" s="206"/>
      <c r="L44" s="206"/>
      <c r="M44" s="194"/>
      <c r="N44" s="194"/>
      <c r="O44" s="194"/>
      <c r="P44" s="194"/>
      <c r="Q44" s="207"/>
      <c r="R44" s="208"/>
      <c r="S44" s="195" t="s">
        <v>75</v>
      </c>
      <c r="T44" s="195"/>
      <c r="U44" s="195"/>
      <c r="V44" s="195"/>
      <c r="W44" s="195"/>
      <c r="X44" s="195"/>
      <c r="Y44" s="195"/>
      <c r="Z44" s="195"/>
      <c r="AA44" s="195"/>
      <c r="AB44" s="207" t="str">
        <f>X35</f>
        <v xml:space="preserve">No tiene anticipo </v>
      </c>
      <c r="AC44" s="207"/>
      <c r="AD44" s="207"/>
      <c r="AE44" s="207"/>
      <c r="AF44" s="207"/>
      <c r="AG44" s="207"/>
      <c r="AH44" s="207"/>
      <c r="AI44" s="213"/>
      <c r="AJ44" s="26"/>
    </row>
    <row r="45" spans="1:40" s="27" customFormat="1" ht="18.75" customHeight="1" x14ac:dyDescent="0.3">
      <c r="A45" s="274"/>
      <c r="B45" s="205" t="s">
        <v>76</v>
      </c>
      <c r="C45" s="195"/>
      <c r="D45" s="195"/>
      <c r="E45" s="193">
        <v>45792</v>
      </c>
      <c r="F45" s="193"/>
      <c r="G45" s="193"/>
      <c r="H45" s="206">
        <v>4113300273</v>
      </c>
      <c r="I45" s="206"/>
      <c r="J45" s="206"/>
      <c r="K45" s="206"/>
      <c r="L45" s="206"/>
      <c r="M45" s="209">
        <f>ROUND(+H45*0.7,0)</f>
        <v>2879310191</v>
      </c>
      <c r="N45" s="209"/>
      <c r="O45" s="209"/>
      <c r="P45" s="209"/>
      <c r="Q45" s="210"/>
      <c r="R45" s="211"/>
      <c r="S45" s="195" t="s">
        <v>76</v>
      </c>
      <c r="T45" s="195"/>
      <c r="U45" s="195"/>
      <c r="V45" s="195"/>
      <c r="W45" s="195"/>
      <c r="X45" s="195"/>
      <c r="Y45" s="195"/>
      <c r="Z45" s="195"/>
      <c r="AA45" s="195"/>
      <c r="AB45" s="193"/>
      <c r="AC45" s="193"/>
      <c r="AD45" s="193"/>
      <c r="AE45" s="193"/>
      <c r="AF45" s="194">
        <v>162183000</v>
      </c>
      <c r="AG45" s="195"/>
      <c r="AH45" s="195"/>
      <c r="AI45" s="196"/>
      <c r="AJ45" s="26"/>
    </row>
    <row r="46" spans="1:40" s="27" customFormat="1" ht="18.75" customHeight="1" x14ac:dyDescent="0.3">
      <c r="A46" s="274"/>
      <c r="B46" s="205" t="s">
        <v>140</v>
      </c>
      <c r="C46" s="195"/>
      <c r="D46" s="195"/>
      <c r="E46" s="193">
        <v>45800</v>
      </c>
      <c r="F46" s="193"/>
      <c r="G46" s="193"/>
      <c r="H46" s="206">
        <v>1331595292</v>
      </c>
      <c r="I46" s="206"/>
      <c r="J46" s="206"/>
      <c r="K46" s="206"/>
      <c r="L46" s="206"/>
      <c r="M46" s="209">
        <f>ROUND(+H46*0.7,0)</f>
        <v>932116704</v>
      </c>
      <c r="N46" s="209"/>
      <c r="O46" s="209"/>
      <c r="P46" s="209"/>
      <c r="Q46" s="210"/>
      <c r="R46" s="211"/>
      <c r="S46" s="198" t="s">
        <v>140</v>
      </c>
      <c r="T46" s="198"/>
      <c r="U46" s="198"/>
      <c r="V46" s="198"/>
      <c r="W46" s="198"/>
      <c r="X46" s="198"/>
      <c r="Y46" s="198"/>
      <c r="Z46" s="198"/>
      <c r="AA46" s="198"/>
      <c r="AB46" s="193"/>
      <c r="AC46" s="193"/>
      <c r="AD46" s="193"/>
      <c r="AE46" s="193"/>
      <c r="AF46" s="194">
        <v>52503368</v>
      </c>
      <c r="AG46" s="195"/>
      <c r="AH46" s="195"/>
      <c r="AI46" s="196"/>
      <c r="AJ46" s="26"/>
    </row>
    <row r="47" spans="1:40" s="27" customFormat="1" ht="18.75" customHeight="1" x14ac:dyDescent="0.3">
      <c r="A47" s="274"/>
      <c r="B47" s="205" t="s">
        <v>143</v>
      </c>
      <c r="C47" s="195"/>
      <c r="D47" s="195"/>
      <c r="E47" s="193">
        <v>45856</v>
      </c>
      <c r="F47" s="193"/>
      <c r="G47" s="193"/>
      <c r="H47" s="206">
        <v>1131091048</v>
      </c>
      <c r="I47" s="206"/>
      <c r="J47" s="206"/>
      <c r="K47" s="206"/>
      <c r="L47" s="206"/>
      <c r="M47" s="209">
        <f>ROUND(+H47*0.7,0)</f>
        <v>791763734</v>
      </c>
      <c r="N47" s="209"/>
      <c r="O47" s="209"/>
      <c r="P47" s="209"/>
      <c r="Q47" s="210"/>
      <c r="R47" s="211"/>
      <c r="S47" s="198" t="s">
        <v>143</v>
      </c>
      <c r="T47" s="198"/>
      <c r="U47" s="198"/>
      <c r="V47" s="198"/>
      <c r="W47" s="198"/>
      <c r="X47" s="198"/>
      <c r="Y47" s="198"/>
      <c r="Z47" s="198"/>
      <c r="AA47" s="198"/>
      <c r="AB47" s="193"/>
      <c r="AC47" s="193"/>
      <c r="AD47" s="193"/>
      <c r="AE47" s="193"/>
      <c r="AF47" s="194">
        <v>44597701</v>
      </c>
      <c r="AG47" s="195"/>
      <c r="AH47" s="195"/>
      <c r="AI47" s="196"/>
      <c r="AJ47" s="26"/>
    </row>
    <row r="48" spans="1:40" s="27" customFormat="1" ht="18.75" customHeight="1" x14ac:dyDescent="0.3">
      <c r="A48" s="274"/>
      <c r="B48" s="205" t="s">
        <v>145</v>
      </c>
      <c r="C48" s="195"/>
      <c r="D48" s="195"/>
      <c r="E48" s="193">
        <v>45869</v>
      </c>
      <c r="F48" s="193"/>
      <c r="G48" s="193"/>
      <c r="H48" s="206">
        <v>2351833475</v>
      </c>
      <c r="I48" s="206"/>
      <c r="J48" s="206"/>
      <c r="K48" s="206"/>
      <c r="L48" s="206"/>
      <c r="M48" s="209">
        <f>ROUND(+H48*0.7,1)</f>
        <v>1646283432.5</v>
      </c>
      <c r="N48" s="209"/>
      <c r="O48" s="209"/>
      <c r="P48" s="209"/>
      <c r="Q48" s="210"/>
      <c r="R48" s="211"/>
      <c r="S48" s="198" t="s">
        <v>145</v>
      </c>
      <c r="T48" s="198"/>
      <c r="U48" s="198"/>
      <c r="V48" s="198"/>
      <c r="W48" s="198"/>
      <c r="X48" s="198"/>
      <c r="Y48" s="198"/>
      <c r="Z48" s="198"/>
      <c r="AA48" s="198"/>
      <c r="AB48" s="193"/>
      <c r="AC48" s="193"/>
      <c r="AD48" s="193"/>
      <c r="AE48" s="193"/>
      <c r="AF48" s="194">
        <v>92730261</v>
      </c>
      <c r="AG48" s="195"/>
      <c r="AH48" s="195"/>
      <c r="AI48" s="196"/>
      <c r="AJ48" s="26"/>
    </row>
    <row r="49" spans="1:40" s="27" customFormat="1" ht="18.75" customHeight="1" x14ac:dyDescent="0.3">
      <c r="A49" s="274"/>
      <c r="B49" s="205" t="s">
        <v>146</v>
      </c>
      <c r="C49" s="195"/>
      <c r="D49" s="195"/>
      <c r="E49" s="193">
        <v>45873</v>
      </c>
      <c r="F49" s="193"/>
      <c r="G49" s="193"/>
      <c r="H49" s="206">
        <v>860740433</v>
      </c>
      <c r="I49" s="206"/>
      <c r="J49" s="206"/>
      <c r="K49" s="206"/>
      <c r="L49" s="206"/>
      <c r="M49" s="209">
        <f>ROUND(+H49*0.7,0)</f>
        <v>602518303</v>
      </c>
      <c r="N49" s="209"/>
      <c r="O49" s="209"/>
      <c r="P49" s="209"/>
      <c r="Q49" s="210"/>
      <c r="R49" s="211"/>
      <c r="S49" s="198" t="s">
        <v>146</v>
      </c>
      <c r="T49" s="198"/>
      <c r="U49" s="198"/>
      <c r="V49" s="198"/>
      <c r="W49" s="198"/>
      <c r="X49" s="198"/>
      <c r="Y49" s="198"/>
      <c r="Z49" s="198"/>
      <c r="AA49" s="198"/>
      <c r="AB49" s="193"/>
      <c r="AC49" s="193"/>
      <c r="AD49" s="193"/>
      <c r="AE49" s="193"/>
      <c r="AF49" s="194">
        <v>33938068</v>
      </c>
      <c r="AG49" s="195"/>
      <c r="AH49" s="195"/>
      <c r="AI49" s="196"/>
      <c r="AJ49" s="26"/>
    </row>
    <row r="50" spans="1:40" s="27" customFormat="1" ht="18.75" customHeight="1" x14ac:dyDescent="0.3">
      <c r="A50" s="274"/>
      <c r="B50" s="205" t="s">
        <v>152</v>
      </c>
      <c r="C50" s="195"/>
      <c r="D50" s="195"/>
      <c r="E50" s="193">
        <v>45937</v>
      </c>
      <c r="F50" s="193"/>
      <c r="G50" s="193"/>
      <c r="H50" s="206">
        <v>1934992860</v>
      </c>
      <c r="I50" s="206"/>
      <c r="J50" s="206"/>
      <c r="K50" s="206"/>
      <c r="L50" s="206"/>
      <c r="M50" s="209">
        <f>ROUND(+H50*0.7,0)</f>
        <v>1354495002</v>
      </c>
      <c r="N50" s="209"/>
      <c r="O50" s="209"/>
      <c r="P50" s="209"/>
      <c r="Q50" s="210"/>
      <c r="R50" s="211"/>
      <c r="S50" s="198" t="s">
        <v>152</v>
      </c>
      <c r="T50" s="198"/>
      <c r="U50" s="198"/>
      <c r="V50" s="198"/>
      <c r="W50" s="198"/>
      <c r="X50" s="198"/>
      <c r="Y50" s="198"/>
      <c r="Z50" s="198"/>
      <c r="AA50" s="198"/>
      <c r="AB50" s="193"/>
      <c r="AC50" s="193"/>
      <c r="AD50" s="193"/>
      <c r="AE50" s="193"/>
      <c r="AF50" s="194">
        <v>76294685</v>
      </c>
      <c r="AG50" s="195"/>
      <c r="AH50" s="195"/>
      <c r="AI50" s="196"/>
      <c r="AJ50" s="26"/>
    </row>
    <row r="51" spans="1:40" s="27" customFormat="1" ht="18.75" customHeight="1" x14ac:dyDescent="0.3">
      <c r="A51" s="274"/>
      <c r="B51" s="205" t="s">
        <v>161</v>
      </c>
      <c r="C51" s="195"/>
      <c r="D51" s="195"/>
      <c r="E51" s="193">
        <v>45972</v>
      </c>
      <c r="F51" s="193"/>
      <c r="G51" s="193"/>
      <c r="H51" s="206">
        <v>985158901</v>
      </c>
      <c r="I51" s="206"/>
      <c r="J51" s="206"/>
      <c r="K51" s="206"/>
      <c r="L51" s="206"/>
      <c r="M51" s="209">
        <f>ROUND(+H51*0.7,0)</f>
        <v>689611231</v>
      </c>
      <c r="N51" s="209"/>
      <c r="O51" s="209"/>
      <c r="P51" s="209"/>
      <c r="Q51" s="210"/>
      <c r="R51" s="211"/>
      <c r="S51" s="198" t="s">
        <v>161</v>
      </c>
      <c r="T51" s="198"/>
      <c r="U51" s="198"/>
      <c r="V51" s="198"/>
      <c r="W51" s="198"/>
      <c r="X51" s="198"/>
      <c r="Y51" s="198"/>
      <c r="Z51" s="198"/>
      <c r="AA51" s="198"/>
      <c r="AB51" s="193"/>
      <c r="AC51" s="193"/>
      <c r="AD51" s="193"/>
      <c r="AE51" s="193"/>
      <c r="AF51" s="194">
        <v>38843754</v>
      </c>
      <c r="AG51" s="195"/>
      <c r="AH51" s="195"/>
      <c r="AI51" s="196"/>
      <c r="AJ51" s="26"/>
    </row>
    <row r="52" spans="1:40" s="27" customFormat="1" ht="18.75" customHeight="1" x14ac:dyDescent="0.3">
      <c r="A52" s="274"/>
      <c r="B52" s="205"/>
      <c r="C52" s="195"/>
      <c r="D52" s="195"/>
      <c r="E52" s="202"/>
      <c r="F52" s="202"/>
      <c r="G52" s="202"/>
      <c r="H52" s="206"/>
      <c r="I52" s="206"/>
      <c r="J52" s="206"/>
      <c r="K52" s="206"/>
      <c r="L52" s="206"/>
      <c r="M52" s="194">
        <v>0</v>
      </c>
      <c r="N52" s="194"/>
      <c r="O52" s="194"/>
      <c r="P52" s="194"/>
      <c r="Q52" s="207"/>
      <c r="R52" s="208"/>
      <c r="S52" s="198" t="s">
        <v>162</v>
      </c>
      <c r="T52" s="198"/>
      <c r="U52" s="198"/>
      <c r="V52" s="198"/>
      <c r="W52" s="198"/>
      <c r="X52" s="198"/>
      <c r="Y52" s="198"/>
      <c r="Z52" s="198"/>
      <c r="AA52" s="198"/>
      <c r="AB52" s="193"/>
      <c r="AC52" s="193"/>
      <c r="AD52" s="193"/>
      <c r="AE52" s="193"/>
      <c r="AF52" s="194">
        <v>94269122</v>
      </c>
      <c r="AG52" s="195"/>
      <c r="AH52" s="195"/>
      <c r="AI52" s="196"/>
      <c r="AJ52" s="26"/>
      <c r="AK52" s="69">
        <f>+SUM(H45:L51)</f>
        <v>12708712282</v>
      </c>
    </row>
    <row r="53" spans="1:40" s="27" customFormat="1" ht="18.75" customHeight="1" x14ac:dyDescent="0.3">
      <c r="A53" s="274"/>
      <c r="B53" s="205"/>
      <c r="C53" s="195"/>
      <c r="D53" s="195"/>
      <c r="E53" s="202"/>
      <c r="F53" s="202"/>
      <c r="G53" s="202"/>
      <c r="H53" s="206"/>
      <c r="I53" s="206"/>
      <c r="J53" s="206"/>
      <c r="K53" s="206"/>
      <c r="L53" s="206"/>
      <c r="M53" s="194">
        <v>0</v>
      </c>
      <c r="N53" s="194"/>
      <c r="O53" s="194"/>
      <c r="P53" s="194"/>
      <c r="Q53" s="207"/>
      <c r="R53" s="208"/>
      <c r="S53" s="198"/>
      <c r="T53" s="198"/>
      <c r="U53" s="198"/>
      <c r="V53" s="198"/>
      <c r="W53" s="198"/>
      <c r="X53" s="198"/>
      <c r="Y53" s="198"/>
      <c r="Z53" s="198"/>
      <c r="AA53" s="198"/>
      <c r="AB53" s="193"/>
      <c r="AC53" s="193"/>
      <c r="AD53" s="193"/>
      <c r="AE53" s="193"/>
      <c r="AF53" s="194"/>
      <c r="AG53" s="195"/>
      <c r="AH53" s="195"/>
      <c r="AI53" s="196"/>
      <c r="AJ53" s="26"/>
      <c r="AK53" s="70">
        <f>+AK52+AF54</f>
        <v>13304072241</v>
      </c>
    </row>
    <row r="54" spans="1:40" s="25" customFormat="1" ht="18.75" customHeight="1" x14ac:dyDescent="0.3">
      <c r="A54" s="274"/>
      <c r="B54" s="197" t="s">
        <v>77</v>
      </c>
      <c r="C54" s="198"/>
      <c r="D54" s="198"/>
      <c r="E54" s="198"/>
      <c r="F54" s="198"/>
      <c r="G54" s="198"/>
      <c r="H54" s="199">
        <f>+H44+M54</f>
        <v>18638277168.5</v>
      </c>
      <c r="I54" s="200"/>
      <c r="J54" s="200"/>
      <c r="K54" s="200"/>
      <c r="L54" s="200"/>
      <c r="M54" s="201">
        <f>SUM(M44:P51)</f>
        <v>8896098597.5</v>
      </c>
      <c r="N54" s="198"/>
      <c r="O54" s="198"/>
      <c r="P54" s="198"/>
      <c r="Q54" s="202"/>
      <c r="R54" s="202"/>
      <c r="S54" s="198" t="s">
        <v>78</v>
      </c>
      <c r="T54" s="198"/>
      <c r="U54" s="198"/>
      <c r="V54" s="198"/>
      <c r="W54" s="198"/>
      <c r="X54" s="198"/>
      <c r="Y54" s="198"/>
      <c r="Z54" s="198"/>
      <c r="AA54" s="198"/>
      <c r="AB54" s="203"/>
      <c r="AC54" s="203"/>
      <c r="AD54" s="203"/>
      <c r="AE54" s="203"/>
      <c r="AF54" s="201">
        <f>+AF45+AF46+AF47+AF48+AF49+AF50+AF51+AF52</f>
        <v>595359959</v>
      </c>
      <c r="AG54" s="198"/>
      <c r="AH54" s="198"/>
      <c r="AI54" s="204"/>
      <c r="AK54" s="71">
        <f>+AK53/I17</f>
        <v>0.39402431656906778</v>
      </c>
    </row>
    <row r="55" spans="1:40" s="25" customFormat="1" ht="18.75" customHeight="1" thickBot="1" x14ac:dyDescent="0.35">
      <c r="A55" s="274"/>
      <c r="B55" s="184" t="s">
        <v>79</v>
      </c>
      <c r="C55" s="185"/>
      <c r="D55" s="185"/>
      <c r="E55" s="185"/>
      <c r="F55" s="185"/>
      <c r="G55" s="185"/>
      <c r="H55" s="186">
        <f>+G34-H54</f>
        <v>13835651400.5</v>
      </c>
      <c r="I55" s="187"/>
      <c r="J55" s="187"/>
      <c r="K55" s="187"/>
      <c r="L55" s="187"/>
      <c r="M55" s="187"/>
      <c r="N55" s="187"/>
      <c r="O55" s="187"/>
      <c r="P55" s="188"/>
      <c r="Q55" s="189"/>
      <c r="R55" s="189"/>
      <c r="S55" s="185" t="s">
        <v>79</v>
      </c>
      <c r="T55" s="185"/>
      <c r="U55" s="185"/>
      <c r="V55" s="185"/>
      <c r="W55" s="185"/>
      <c r="X55" s="185"/>
      <c r="Y55" s="185"/>
      <c r="Z55" s="185"/>
      <c r="AA55" s="185"/>
      <c r="AB55" s="190"/>
      <c r="AC55" s="190"/>
      <c r="AD55" s="190"/>
      <c r="AE55" s="190"/>
      <c r="AF55" s="191">
        <f>+X34-AF54</f>
        <v>685052071</v>
      </c>
      <c r="AG55" s="191"/>
      <c r="AH55" s="191"/>
      <c r="AI55" s="192"/>
      <c r="AK55" s="28"/>
    </row>
    <row r="56" spans="1:40" s="25" customFormat="1" ht="16.2" thickBot="1" x14ac:dyDescent="0.35">
      <c r="A56" s="274"/>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29"/>
      <c r="AM56" s="68"/>
    </row>
    <row r="57" spans="1:40" s="24" customFormat="1" ht="18.75" customHeight="1" thickBot="1" x14ac:dyDescent="0.35">
      <c r="A57" s="274"/>
      <c r="B57" s="117" t="s">
        <v>80</v>
      </c>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9"/>
      <c r="AJ57" s="23"/>
    </row>
    <row r="58" spans="1:40" s="31" customFormat="1" ht="18.75" customHeight="1" x14ac:dyDescent="0.25">
      <c r="A58" s="274"/>
      <c r="B58" s="173" t="s">
        <v>81</v>
      </c>
      <c r="C58" s="174"/>
      <c r="D58" s="174"/>
      <c r="E58" s="174"/>
      <c r="F58" s="174"/>
      <c r="G58" s="174"/>
      <c r="H58" s="174"/>
      <c r="I58" s="174"/>
      <c r="J58" s="174"/>
      <c r="K58" s="174"/>
      <c r="L58" s="174"/>
      <c r="M58" s="174"/>
      <c r="N58" s="174"/>
      <c r="O58" s="174"/>
      <c r="P58" s="174"/>
      <c r="Q58" s="174"/>
      <c r="R58" s="175"/>
      <c r="S58" s="176" t="s">
        <v>82</v>
      </c>
      <c r="T58" s="177"/>
      <c r="U58" s="177"/>
      <c r="V58" s="177"/>
      <c r="W58" s="177"/>
      <c r="X58" s="177"/>
      <c r="Y58" s="177"/>
      <c r="Z58" s="177"/>
      <c r="AA58" s="177"/>
      <c r="AB58" s="177"/>
      <c r="AC58" s="177"/>
      <c r="AD58" s="177"/>
      <c r="AE58" s="177"/>
      <c r="AF58" s="177"/>
      <c r="AG58" s="177"/>
      <c r="AH58" s="177"/>
      <c r="AI58" s="178"/>
      <c r="AJ58" s="30"/>
    </row>
    <row r="59" spans="1:40" s="24" customFormat="1" ht="18.75" customHeight="1" x14ac:dyDescent="0.3">
      <c r="A59" s="274"/>
      <c r="B59" s="179" t="s">
        <v>68</v>
      </c>
      <c r="C59" s="180"/>
      <c r="D59" s="180"/>
      <c r="E59" s="180"/>
      <c r="F59" s="181"/>
      <c r="G59" s="182" t="s">
        <v>83</v>
      </c>
      <c r="H59" s="180"/>
      <c r="I59" s="180"/>
      <c r="J59" s="181"/>
      <c r="K59" s="182" t="s">
        <v>84</v>
      </c>
      <c r="L59" s="180"/>
      <c r="M59" s="180"/>
      <c r="N59" s="181"/>
      <c r="O59" s="182" t="s">
        <v>85</v>
      </c>
      <c r="P59" s="180"/>
      <c r="Q59" s="180"/>
      <c r="R59" s="183"/>
      <c r="S59" s="179" t="s">
        <v>68</v>
      </c>
      <c r="T59" s="180"/>
      <c r="U59" s="180"/>
      <c r="V59" s="181"/>
      <c r="W59" s="182" t="s">
        <v>83</v>
      </c>
      <c r="X59" s="180"/>
      <c r="Y59" s="180"/>
      <c r="Z59" s="181"/>
      <c r="AA59" s="182" t="s">
        <v>84</v>
      </c>
      <c r="AB59" s="180"/>
      <c r="AC59" s="180"/>
      <c r="AD59" s="181"/>
      <c r="AE59" s="182" t="s">
        <v>85</v>
      </c>
      <c r="AF59" s="180"/>
      <c r="AG59" s="180"/>
      <c r="AH59" s="180"/>
      <c r="AI59" s="183"/>
      <c r="AJ59" s="25"/>
      <c r="AL59" s="32"/>
      <c r="AM59" s="32"/>
      <c r="AN59" s="33"/>
    </row>
    <row r="60" spans="1:40" s="24" customFormat="1" ht="18.75" customHeight="1" x14ac:dyDescent="0.3">
      <c r="A60" s="274"/>
      <c r="B60" s="161" t="s">
        <v>86</v>
      </c>
      <c r="C60" s="162"/>
      <c r="D60" s="162"/>
      <c r="E60" s="162"/>
      <c r="F60" s="163"/>
      <c r="G60" s="164">
        <v>0.45619999999999999</v>
      </c>
      <c r="H60" s="165"/>
      <c r="I60" s="165"/>
      <c r="J60" s="166"/>
      <c r="K60" s="164">
        <f>O60-G60</f>
        <v>1.2699999999999989E-2</v>
      </c>
      <c r="L60" s="165"/>
      <c r="M60" s="165"/>
      <c r="N60" s="166"/>
      <c r="O60" s="164">
        <v>0.46889999999999998</v>
      </c>
      <c r="P60" s="167"/>
      <c r="Q60" s="167"/>
      <c r="R60" s="168"/>
      <c r="S60" s="161" t="s">
        <v>86</v>
      </c>
      <c r="T60" s="162"/>
      <c r="U60" s="162"/>
      <c r="V60" s="163"/>
      <c r="W60" s="146">
        <f>+G60</f>
        <v>0.45619999999999999</v>
      </c>
      <c r="X60" s="147"/>
      <c r="Y60" s="147"/>
      <c r="Z60" s="148"/>
      <c r="AA60" s="146">
        <f>+AE60-W60</f>
        <v>1.2699999999999989E-2</v>
      </c>
      <c r="AB60" s="147"/>
      <c r="AC60" s="147"/>
      <c r="AD60" s="148"/>
      <c r="AE60" s="146">
        <f>+O60</f>
        <v>0.46889999999999998</v>
      </c>
      <c r="AF60" s="147"/>
      <c r="AG60" s="147"/>
      <c r="AH60" s="147"/>
      <c r="AI60" s="149"/>
      <c r="AJ60" s="25"/>
      <c r="AK60" s="33"/>
      <c r="AL60" s="32"/>
      <c r="AM60" s="32"/>
      <c r="AN60" s="33"/>
    </row>
    <row r="61" spans="1:40" s="24" customFormat="1" ht="18.75" customHeight="1" x14ac:dyDescent="0.3">
      <c r="A61" s="274"/>
      <c r="B61" s="161" t="s">
        <v>87</v>
      </c>
      <c r="C61" s="162"/>
      <c r="D61" s="162"/>
      <c r="E61" s="162"/>
      <c r="F61" s="163"/>
      <c r="G61" s="164">
        <v>0.4551</v>
      </c>
      <c r="H61" s="165"/>
      <c r="I61" s="165"/>
      <c r="J61" s="166"/>
      <c r="K61" s="164">
        <f>O61-G61</f>
        <v>9.9000000000000199E-3</v>
      </c>
      <c r="L61" s="165"/>
      <c r="M61" s="165"/>
      <c r="N61" s="166"/>
      <c r="O61" s="164">
        <v>0.46500000000000002</v>
      </c>
      <c r="P61" s="167"/>
      <c r="Q61" s="167"/>
      <c r="R61" s="168"/>
      <c r="S61" s="161" t="s">
        <v>87</v>
      </c>
      <c r="T61" s="162"/>
      <c r="U61" s="162"/>
      <c r="V61" s="163"/>
      <c r="W61" s="146">
        <v>0.36099999999999999</v>
      </c>
      <c r="X61" s="147"/>
      <c r="Y61" s="147"/>
      <c r="Z61" s="148"/>
      <c r="AA61" s="146">
        <f>+AE61-W61</f>
        <v>3.3024316569067791E-2</v>
      </c>
      <c r="AB61" s="147"/>
      <c r="AC61" s="147"/>
      <c r="AD61" s="148"/>
      <c r="AE61" s="146">
        <f>+AK54</f>
        <v>0.39402431656906778</v>
      </c>
      <c r="AF61" s="147"/>
      <c r="AG61" s="147"/>
      <c r="AH61" s="147"/>
      <c r="AI61" s="149"/>
      <c r="AJ61" s="25"/>
      <c r="AK61" s="32"/>
      <c r="AL61" s="32"/>
      <c r="AM61" s="34"/>
    </row>
    <row r="62" spans="1:40" s="36" customFormat="1" ht="18.75" customHeight="1" thickBot="1" x14ac:dyDescent="0.35">
      <c r="A62" s="274"/>
      <c r="B62" s="150" t="s">
        <v>88</v>
      </c>
      <c r="C62" s="151"/>
      <c r="D62" s="151"/>
      <c r="E62" s="151"/>
      <c r="F62" s="152"/>
      <c r="G62" s="153">
        <f>G61-G60</f>
        <v>-1.0999999999999899E-3</v>
      </c>
      <c r="H62" s="154"/>
      <c r="I62" s="154"/>
      <c r="J62" s="155"/>
      <c r="K62" s="156">
        <f>K60-K61</f>
        <v>2.7999999999999692E-3</v>
      </c>
      <c r="L62" s="157"/>
      <c r="M62" s="157"/>
      <c r="N62" s="158"/>
      <c r="O62" s="156">
        <f>O60-O61</f>
        <v>3.8999999999999591E-3</v>
      </c>
      <c r="P62" s="157"/>
      <c r="Q62" s="157"/>
      <c r="R62" s="158"/>
      <c r="S62" s="150" t="s">
        <v>88</v>
      </c>
      <c r="T62" s="151"/>
      <c r="U62" s="151"/>
      <c r="V62" s="152"/>
      <c r="W62" s="146">
        <f>+W60-W61</f>
        <v>9.5200000000000007E-2</v>
      </c>
      <c r="X62" s="147"/>
      <c r="Y62" s="147"/>
      <c r="Z62" s="148"/>
      <c r="AA62" s="146">
        <f>AA60-AA61</f>
        <v>-2.0324316569067802E-2</v>
      </c>
      <c r="AB62" s="147"/>
      <c r="AC62" s="147"/>
      <c r="AD62" s="148"/>
      <c r="AE62" s="156">
        <f>AE61-AE60</f>
        <v>-7.4875683430932205E-2</v>
      </c>
      <c r="AF62" s="159"/>
      <c r="AG62" s="159"/>
      <c r="AH62" s="159"/>
      <c r="AI62" s="160"/>
      <c r="AJ62" s="35"/>
      <c r="AL62" s="37"/>
      <c r="AM62" s="38"/>
    </row>
    <row r="63" spans="1:40" s="24" customFormat="1" ht="18.75" customHeight="1" x14ac:dyDescent="0.35">
      <c r="A63" s="274"/>
      <c r="B63" s="169" t="s">
        <v>89</v>
      </c>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1"/>
      <c r="AJ63" s="25"/>
    </row>
    <row r="64" spans="1:40" s="24" customFormat="1" ht="18.75" customHeight="1" x14ac:dyDescent="0.3">
      <c r="A64" s="274"/>
      <c r="B64" s="143" t="s">
        <v>90</v>
      </c>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5"/>
      <c r="AJ64" s="25"/>
    </row>
    <row r="65" spans="1:36" s="24" customFormat="1" ht="18.75" customHeight="1" x14ac:dyDescent="0.3">
      <c r="A65" s="274"/>
      <c r="B65" s="66"/>
      <c r="C65" s="39"/>
      <c r="D65" s="40" t="s">
        <v>91</v>
      </c>
      <c r="E65" s="125">
        <v>70431445.280000001</v>
      </c>
      <c r="F65" s="125"/>
      <c r="G65" s="126">
        <v>45355</v>
      </c>
      <c r="H65" s="127"/>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25"/>
    </row>
    <row r="66" spans="1:36" s="24" customFormat="1" ht="18.75" customHeight="1" x14ac:dyDescent="0.3">
      <c r="A66" s="274"/>
      <c r="B66" s="72"/>
      <c r="C66" s="39"/>
      <c r="D66" s="40" t="s">
        <v>92</v>
      </c>
      <c r="E66" s="125">
        <v>203993673.19</v>
      </c>
      <c r="F66" s="125"/>
      <c r="G66" s="126">
        <v>45370</v>
      </c>
      <c r="H66" s="127"/>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25"/>
    </row>
    <row r="67" spans="1:36" s="24" customFormat="1" ht="18.75" customHeight="1" x14ac:dyDescent="0.3">
      <c r="A67" s="274"/>
      <c r="B67" s="72"/>
      <c r="C67" s="39"/>
      <c r="D67" s="40" t="s">
        <v>93</v>
      </c>
      <c r="E67" s="125">
        <v>208633571.44</v>
      </c>
      <c r="F67" s="125"/>
      <c r="G67" s="126">
        <v>45406</v>
      </c>
      <c r="H67" s="127"/>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25"/>
    </row>
    <row r="68" spans="1:36" s="24" customFormat="1" ht="18.75" customHeight="1" x14ac:dyDescent="0.3">
      <c r="A68" s="274"/>
      <c r="B68" s="72"/>
      <c r="C68" s="39"/>
      <c r="D68" s="40" t="s">
        <v>94</v>
      </c>
      <c r="E68" s="125">
        <v>202093483.44999999</v>
      </c>
      <c r="F68" s="125"/>
      <c r="G68" s="126">
        <v>45436</v>
      </c>
      <c r="H68" s="127"/>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25"/>
    </row>
    <row r="69" spans="1:36" s="24" customFormat="1" ht="18.75" customHeight="1" x14ac:dyDescent="0.3">
      <c r="A69" s="274"/>
      <c r="B69" s="72"/>
      <c r="C69" s="39"/>
      <c r="D69" s="40" t="s">
        <v>95</v>
      </c>
      <c r="E69" s="125">
        <v>208790623.36000001</v>
      </c>
      <c r="F69" s="125"/>
      <c r="G69" s="126">
        <v>45462</v>
      </c>
      <c r="H69" s="127"/>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25"/>
    </row>
    <row r="70" spans="1:36" s="24" customFormat="1" ht="18.75" customHeight="1" x14ac:dyDescent="0.3">
      <c r="A70" s="274"/>
      <c r="B70" s="72"/>
      <c r="C70" s="39"/>
      <c r="D70" s="40" t="s">
        <v>96</v>
      </c>
      <c r="E70" s="125">
        <v>201885740.41</v>
      </c>
      <c r="F70" s="125"/>
      <c r="G70" s="126">
        <v>45498</v>
      </c>
      <c r="H70" s="127"/>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25"/>
    </row>
    <row r="71" spans="1:36" s="24" customFormat="1" ht="18.75" customHeight="1" x14ac:dyDescent="0.3">
      <c r="A71" s="274"/>
      <c r="B71" s="72"/>
      <c r="C71" s="39"/>
      <c r="D71" s="40" t="s">
        <v>97</v>
      </c>
      <c r="E71" s="125">
        <v>208826681.81</v>
      </c>
      <c r="F71" s="125"/>
      <c r="G71" s="126">
        <v>45519</v>
      </c>
      <c r="H71" s="127"/>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25"/>
    </row>
    <row r="72" spans="1:36" s="24" customFormat="1" ht="18.75" customHeight="1" x14ac:dyDescent="0.3">
      <c r="A72" s="274"/>
      <c r="B72" s="72"/>
      <c r="C72" s="39"/>
      <c r="D72" s="40" t="s">
        <v>98</v>
      </c>
      <c r="E72" s="125">
        <v>184554631.58000001</v>
      </c>
      <c r="F72" s="125"/>
      <c r="G72" s="126">
        <v>45548</v>
      </c>
      <c r="H72" s="127">
        <v>45548</v>
      </c>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25"/>
    </row>
    <row r="73" spans="1:36" s="24" customFormat="1" ht="18.75" customHeight="1" x14ac:dyDescent="0.3">
      <c r="A73" s="274"/>
      <c r="B73" s="72"/>
      <c r="C73" s="39"/>
      <c r="D73" s="40" t="s">
        <v>99</v>
      </c>
      <c r="E73" s="125">
        <v>175042999.94999999</v>
      </c>
      <c r="F73" s="125"/>
      <c r="G73" s="126">
        <v>45593</v>
      </c>
      <c r="H73" s="127"/>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25"/>
    </row>
    <row r="74" spans="1:36" s="24" customFormat="1" ht="18.75" customHeight="1" x14ac:dyDescent="0.3">
      <c r="A74" s="274"/>
      <c r="B74" s="72"/>
      <c r="C74" s="39"/>
      <c r="D74" s="40" t="s">
        <v>100</v>
      </c>
      <c r="E74" s="125">
        <v>136309883.96000001</v>
      </c>
      <c r="F74" s="125"/>
      <c r="G74" s="126">
        <v>45616</v>
      </c>
      <c r="H74" s="127"/>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25"/>
    </row>
    <row r="75" spans="1:36" s="24" customFormat="1" ht="18.75" customHeight="1" x14ac:dyDescent="0.3">
      <c r="A75" s="274"/>
      <c r="B75" s="72"/>
      <c r="C75" s="39"/>
      <c r="D75" s="40" t="s">
        <v>101</v>
      </c>
      <c r="E75" s="125">
        <v>104670805.05</v>
      </c>
      <c r="F75" s="125"/>
      <c r="G75" s="126">
        <v>45653</v>
      </c>
      <c r="H75" s="127"/>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25"/>
    </row>
    <row r="76" spans="1:36" s="24" customFormat="1" ht="18.75" customHeight="1" x14ac:dyDescent="0.3">
      <c r="A76" s="274"/>
      <c r="B76" s="72"/>
      <c r="C76" s="39"/>
      <c r="D76" s="40" t="s">
        <v>102</v>
      </c>
      <c r="E76" s="125">
        <v>109613127.45</v>
      </c>
      <c r="F76" s="125"/>
      <c r="G76" s="126">
        <v>45686</v>
      </c>
      <c r="H76" s="127"/>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25"/>
    </row>
    <row r="77" spans="1:36" s="24" customFormat="1" ht="22.5" customHeight="1" x14ac:dyDescent="0.3">
      <c r="A77" s="274"/>
      <c r="B77" s="72"/>
      <c r="C77" s="39"/>
      <c r="D77" s="40" t="s">
        <v>103</v>
      </c>
      <c r="E77" s="125">
        <v>105664801.55</v>
      </c>
      <c r="F77" s="125"/>
      <c r="G77" s="126">
        <v>45713</v>
      </c>
      <c r="H77" s="127"/>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25"/>
    </row>
    <row r="78" spans="1:36" s="24" customFormat="1" ht="22.5" customHeight="1" x14ac:dyDescent="0.3">
      <c r="A78" s="274"/>
      <c r="B78" s="72"/>
      <c r="C78" s="39"/>
      <c r="D78" s="40" t="s">
        <v>104</v>
      </c>
      <c r="E78" s="125">
        <v>90759981.609999999</v>
      </c>
      <c r="F78" s="125"/>
      <c r="G78" s="126">
        <v>45742</v>
      </c>
      <c r="H78" s="127"/>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25"/>
    </row>
    <row r="79" spans="1:36" s="24" customFormat="1" ht="22.5" customHeight="1" x14ac:dyDescent="0.3">
      <c r="A79" s="274"/>
      <c r="B79" s="72"/>
      <c r="C79" s="39"/>
      <c r="D79" s="40" t="s">
        <v>105</v>
      </c>
      <c r="E79" s="125">
        <v>100318299.23</v>
      </c>
      <c r="F79" s="125"/>
      <c r="G79" s="126">
        <v>45770</v>
      </c>
      <c r="H79" s="127"/>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25"/>
    </row>
    <row r="80" spans="1:36" s="24" customFormat="1" ht="22.5" customHeight="1" x14ac:dyDescent="0.3">
      <c r="A80" s="274"/>
      <c r="B80" s="72"/>
      <c r="C80" s="39"/>
      <c r="D80" s="61" t="s">
        <v>106</v>
      </c>
      <c r="E80" s="125">
        <v>97074375.989999995</v>
      </c>
      <c r="F80" s="125"/>
      <c r="G80" s="126">
        <v>45800</v>
      </c>
      <c r="H80" s="127"/>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25"/>
    </row>
    <row r="81" spans="1:45" s="24" customFormat="1" ht="22.5" customHeight="1" x14ac:dyDescent="0.3">
      <c r="A81" s="274"/>
      <c r="B81" s="66"/>
      <c r="C81" s="60"/>
      <c r="D81" s="63" t="s">
        <v>139</v>
      </c>
      <c r="E81" s="125">
        <v>91642086.280000001</v>
      </c>
      <c r="F81" s="125"/>
      <c r="G81" s="126">
        <v>45833</v>
      </c>
      <c r="H81" s="127"/>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25"/>
    </row>
    <row r="82" spans="1:45" s="24" customFormat="1" ht="22.5" customHeight="1" x14ac:dyDescent="0.3">
      <c r="A82" s="274"/>
      <c r="B82" s="72"/>
      <c r="C82" s="39"/>
      <c r="D82" s="63" t="s">
        <v>142</v>
      </c>
      <c r="E82" s="137">
        <v>78847939.849999994</v>
      </c>
      <c r="F82" s="137"/>
      <c r="G82" s="126">
        <v>45859</v>
      </c>
      <c r="H82" s="127"/>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25"/>
    </row>
    <row r="83" spans="1:45" s="24" customFormat="1" ht="22.5" customHeight="1" x14ac:dyDescent="0.3">
      <c r="A83" s="274"/>
      <c r="B83" s="73"/>
      <c r="C83" s="62"/>
      <c r="D83" s="64" t="s">
        <v>144</v>
      </c>
      <c r="E83" s="138">
        <v>81211780.129999995</v>
      </c>
      <c r="F83" s="138"/>
      <c r="G83" s="139">
        <v>45895</v>
      </c>
      <c r="H83" s="140"/>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25"/>
    </row>
    <row r="84" spans="1:45" s="24" customFormat="1" ht="22.5" customHeight="1" x14ac:dyDescent="0.3">
      <c r="A84" s="274"/>
      <c r="B84" s="66"/>
      <c r="C84" s="60"/>
      <c r="D84" s="63" t="s">
        <v>147</v>
      </c>
      <c r="E84" s="82">
        <v>74000327.109999999</v>
      </c>
      <c r="F84" s="82"/>
      <c r="G84" s="141">
        <v>45924</v>
      </c>
      <c r="H84" s="142"/>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7"/>
      <c r="AJ84" s="25"/>
    </row>
    <row r="85" spans="1:45" s="24" customFormat="1" ht="22.5" customHeight="1" x14ac:dyDescent="0.3">
      <c r="A85" s="274"/>
      <c r="B85" s="66"/>
      <c r="C85" s="60"/>
      <c r="D85" s="63" t="s">
        <v>149</v>
      </c>
      <c r="E85" s="82">
        <v>68148633.510000005</v>
      </c>
      <c r="F85" s="82"/>
      <c r="G85" s="141">
        <v>45950</v>
      </c>
      <c r="H85" s="142"/>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7"/>
      <c r="AJ85" s="25"/>
    </row>
    <row r="86" spans="1:45" s="24" customFormat="1" ht="22.5" customHeight="1" x14ac:dyDescent="0.3">
      <c r="A86" s="274"/>
      <c r="B86" s="72"/>
      <c r="C86" s="60"/>
      <c r="D86" s="63" t="s">
        <v>153</v>
      </c>
      <c r="E86" s="82">
        <v>66958394</v>
      </c>
      <c r="F86" s="82"/>
      <c r="G86" s="83">
        <v>45985</v>
      </c>
      <c r="H86" s="84"/>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25"/>
    </row>
    <row r="87" spans="1:45" s="24" customFormat="1" ht="22.5" customHeight="1" x14ac:dyDescent="0.3">
      <c r="A87" s="274"/>
      <c r="B87" s="72"/>
      <c r="C87" s="62"/>
      <c r="D87" s="76" t="s">
        <v>171</v>
      </c>
      <c r="E87" s="65"/>
      <c r="F87" s="65"/>
      <c r="G87" s="74"/>
      <c r="H87" s="75"/>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25"/>
    </row>
    <row r="88" spans="1:45" s="24" customFormat="1" ht="22.5" customHeight="1" x14ac:dyDescent="0.35">
      <c r="A88" s="274"/>
      <c r="B88" s="128" t="s">
        <v>107</v>
      </c>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30"/>
      <c r="AJ88" s="25"/>
    </row>
    <row r="89" spans="1:45" s="24" customFormat="1" ht="21" customHeight="1" thickBot="1" x14ac:dyDescent="0.35">
      <c r="A89" s="274"/>
      <c r="B89" s="131" t="s">
        <v>108</v>
      </c>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3"/>
      <c r="AJ89" s="23"/>
    </row>
    <row r="90" spans="1:45" s="24" customFormat="1" ht="107.25" customHeight="1" thickBot="1" x14ac:dyDescent="0.35">
      <c r="A90" s="274"/>
      <c r="B90" s="134" t="s">
        <v>172</v>
      </c>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c r="AA90" s="135"/>
      <c r="AB90" s="135"/>
      <c r="AC90" s="135"/>
      <c r="AD90" s="135"/>
      <c r="AE90" s="135"/>
      <c r="AF90" s="135"/>
      <c r="AG90" s="135"/>
      <c r="AH90" s="135"/>
      <c r="AI90" s="136"/>
      <c r="AJ90" s="25"/>
    </row>
    <row r="91" spans="1:45" s="24" customFormat="1" ht="18.600000000000001" thickBot="1" x14ac:dyDescent="0.35">
      <c r="A91" s="41"/>
      <c r="B91" s="117" t="s">
        <v>109</v>
      </c>
      <c r="C91" s="118"/>
      <c r="D91" s="118"/>
      <c r="E91" s="118"/>
      <c r="F91" s="118"/>
      <c r="G91" s="118"/>
      <c r="H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9"/>
      <c r="AJ91" s="25"/>
    </row>
    <row r="92" spans="1:45" s="24" customFormat="1" ht="272.25" customHeight="1" thickBot="1" x14ac:dyDescent="0.35">
      <c r="A92" s="41"/>
      <c r="B92" s="77"/>
      <c r="C92" s="78"/>
      <c r="D92" s="78"/>
      <c r="E92" s="78"/>
      <c r="F92" s="78"/>
      <c r="G92" s="78"/>
      <c r="H92" s="78"/>
      <c r="I92" s="78"/>
      <c r="J92" s="78"/>
      <c r="K92" s="78"/>
      <c r="L92" s="78"/>
      <c r="M92" s="78"/>
      <c r="N92" s="78"/>
      <c r="O92" s="78"/>
      <c r="P92" s="79"/>
      <c r="Q92" s="42"/>
      <c r="R92" s="42"/>
      <c r="S92" s="42"/>
      <c r="T92" s="42"/>
      <c r="U92" s="42"/>
      <c r="V92" s="42"/>
      <c r="W92" s="42"/>
      <c r="X92" s="42"/>
      <c r="Y92" s="42"/>
      <c r="Z92" s="42"/>
      <c r="AA92" s="42"/>
      <c r="AB92" s="42"/>
      <c r="AC92" s="42"/>
      <c r="AD92" s="42"/>
      <c r="AE92" s="42"/>
      <c r="AF92" s="42"/>
      <c r="AG92" s="42"/>
      <c r="AH92" s="42"/>
      <c r="AI92" s="43"/>
      <c r="AJ92" s="25"/>
      <c r="AK92"/>
      <c r="AL92"/>
      <c r="AM92"/>
      <c r="AN92"/>
      <c r="AP92"/>
      <c r="AS92"/>
    </row>
    <row r="93" spans="1:45" s="24" customFormat="1" ht="41.4" customHeight="1" thickBot="1" x14ac:dyDescent="0.35">
      <c r="A93" s="41"/>
      <c r="B93" s="77" t="s">
        <v>163</v>
      </c>
      <c r="C93" s="78"/>
      <c r="D93" s="78"/>
      <c r="E93" s="78"/>
      <c r="F93" s="78"/>
      <c r="G93" s="78"/>
      <c r="H93" s="78"/>
      <c r="I93" s="78"/>
      <c r="J93" s="78"/>
      <c r="K93" s="78"/>
      <c r="L93" s="78"/>
      <c r="M93" s="78"/>
      <c r="N93" s="78"/>
      <c r="O93" s="78"/>
      <c r="P93" s="79"/>
      <c r="Q93" s="80" t="s">
        <v>165</v>
      </c>
      <c r="R93" s="78"/>
      <c r="S93" s="78"/>
      <c r="T93" s="78"/>
      <c r="U93" s="78"/>
      <c r="V93" s="78"/>
      <c r="W93" s="78"/>
      <c r="X93" s="78"/>
      <c r="Y93" s="78"/>
      <c r="Z93" s="78"/>
      <c r="AA93" s="78"/>
      <c r="AB93" s="78"/>
      <c r="AC93" s="78"/>
      <c r="AD93" s="78"/>
      <c r="AE93" s="78"/>
      <c r="AF93" s="78"/>
      <c r="AG93" s="78"/>
      <c r="AH93" s="78"/>
      <c r="AI93" s="81"/>
      <c r="AJ93" s="25"/>
      <c r="AL93"/>
      <c r="AM93"/>
      <c r="AN93"/>
    </row>
    <row r="94" spans="1:45" s="24" customFormat="1" ht="267" customHeight="1" thickBot="1" x14ac:dyDescent="0.35">
      <c r="A94" s="41"/>
      <c r="B94" s="46"/>
      <c r="C94" s="47"/>
      <c r="D94" s="47"/>
      <c r="E94" s="47"/>
      <c r="F94" s="47"/>
      <c r="G94" s="47"/>
      <c r="H94" s="47"/>
      <c r="I94" s="47"/>
      <c r="J94" s="47"/>
      <c r="K94" s="47"/>
      <c r="L94" s="47"/>
      <c r="M94" s="47"/>
      <c r="N94" s="47"/>
      <c r="O94" s="47"/>
      <c r="P94" s="48"/>
      <c r="Q94" s="47"/>
      <c r="R94" s="47"/>
      <c r="S94" s="47"/>
      <c r="T94" s="47"/>
      <c r="U94" s="47"/>
      <c r="V94" s="47"/>
      <c r="W94" s="47"/>
      <c r="X94" s="47"/>
      <c r="Y94" s="47"/>
      <c r="Z94" s="47"/>
      <c r="AA94" s="47"/>
      <c r="AB94" s="47"/>
      <c r="AC94" s="47"/>
      <c r="AD94" s="47"/>
      <c r="AE94" s="47"/>
      <c r="AF94" s="47"/>
      <c r="AG94" s="47"/>
      <c r="AH94" s="47"/>
      <c r="AI94" s="49"/>
      <c r="AJ94" s="25"/>
      <c r="AK94"/>
      <c r="AL94"/>
      <c r="AM94"/>
      <c r="AN94"/>
    </row>
    <row r="95" spans="1:45" s="24" customFormat="1" ht="41.4" customHeight="1" thickBot="1" x14ac:dyDescent="0.35">
      <c r="A95" s="41"/>
      <c r="B95" s="77" t="s">
        <v>166</v>
      </c>
      <c r="C95" s="78"/>
      <c r="D95" s="78"/>
      <c r="E95" s="78"/>
      <c r="F95" s="78"/>
      <c r="G95" s="78"/>
      <c r="H95" s="78"/>
      <c r="I95" s="78"/>
      <c r="J95" s="78"/>
      <c r="K95" s="78"/>
      <c r="L95" s="78"/>
      <c r="M95" s="78"/>
      <c r="N95" s="78"/>
      <c r="O95" s="78"/>
      <c r="P95" s="79"/>
      <c r="Q95" s="80" t="s">
        <v>167</v>
      </c>
      <c r="R95" s="78"/>
      <c r="S95" s="78"/>
      <c r="T95" s="78"/>
      <c r="U95" s="78"/>
      <c r="V95" s="78"/>
      <c r="W95" s="78"/>
      <c r="X95" s="78"/>
      <c r="Y95" s="78"/>
      <c r="Z95" s="78"/>
      <c r="AA95" s="78"/>
      <c r="AB95" s="78"/>
      <c r="AC95" s="78"/>
      <c r="AD95" s="78"/>
      <c r="AE95" s="78"/>
      <c r="AF95" s="78"/>
      <c r="AG95" s="78"/>
      <c r="AH95" s="78"/>
      <c r="AI95" s="81"/>
      <c r="AJ95" s="25"/>
      <c r="AM95"/>
      <c r="AN95"/>
    </row>
    <row r="96" spans="1:45" s="24" customFormat="1" ht="318.75" customHeight="1" thickBot="1" x14ac:dyDescent="0.35">
      <c r="A96" s="41"/>
      <c r="B96" s="44"/>
      <c r="C96" s="42"/>
      <c r="D96" s="42"/>
      <c r="E96" s="42"/>
      <c r="F96" s="42"/>
      <c r="G96" s="42"/>
      <c r="H96" s="42"/>
      <c r="I96" s="42"/>
      <c r="J96" s="42"/>
      <c r="K96" s="42"/>
      <c r="L96" s="42"/>
      <c r="M96" s="42"/>
      <c r="N96" s="42"/>
      <c r="O96" s="42"/>
      <c r="P96" s="45"/>
      <c r="Q96" s="42"/>
      <c r="R96" s="42"/>
      <c r="S96" s="42"/>
      <c r="T96" s="42"/>
      <c r="U96" s="42"/>
      <c r="V96" s="42"/>
      <c r="W96" s="42"/>
      <c r="X96" s="42"/>
      <c r="Y96" s="42"/>
      <c r="Z96" s="42"/>
      <c r="AA96" s="42"/>
      <c r="AB96" s="42"/>
      <c r="AC96" s="42"/>
      <c r="AD96" s="42"/>
      <c r="AE96" s="42"/>
      <c r="AF96" s="42"/>
      <c r="AG96" s="42"/>
      <c r="AH96" s="42"/>
      <c r="AI96" s="43"/>
      <c r="AJ96" s="25"/>
      <c r="AL96"/>
      <c r="AM96"/>
      <c r="AN96"/>
      <c r="AO96"/>
      <c r="AP96"/>
    </row>
    <row r="97" spans="1:44" s="24" customFormat="1" ht="25.5" customHeight="1" thickBot="1" x14ac:dyDescent="0.35">
      <c r="A97" s="41"/>
      <c r="B97" s="77" t="s">
        <v>164</v>
      </c>
      <c r="C97" s="78"/>
      <c r="D97" s="78"/>
      <c r="E97" s="78"/>
      <c r="F97" s="78"/>
      <c r="G97" s="78"/>
      <c r="H97" s="78"/>
      <c r="I97" s="78"/>
      <c r="J97" s="78"/>
      <c r="K97" s="78"/>
      <c r="L97" s="78"/>
      <c r="M97" s="78"/>
      <c r="N97" s="78"/>
      <c r="O97" s="78"/>
      <c r="P97" s="79"/>
      <c r="Q97" s="80" t="s">
        <v>150</v>
      </c>
      <c r="R97" s="78"/>
      <c r="S97" s="78"/>
      <c r="T97" s="78"/>
      <c r="U97" s="78"/>
      <c r="V97" s="78"/>
      <c r="W97" s="78"/>
      <c r="X97" s="78"/>
      <c r="Y97" s="78"/>
      <c r="Z97" s="78"/>
      <c r="AA97" s="78"/>
      <c r="AB97" s="78"/>
      <c r="AC97" s="78"/>
      <c r="AD97" s="78"/>
      <c r="AE97" s="78"/>
      <c r="AF97" s="78"/>
      <c r="AG97" s="78"/>
      <c r="AH97" s="78"/>
      <c r="AI97" s="81"/>
      <c r="AJ97" s="25"/>
    </row>
    <row r="98" spans="1:44" s="24" customFormat="1" ht="324" customHeight="1" thickBot="1" x14ac:dyDescent="0.35">
      <c r="A98" s="41"/>
      <c r="B98" s="46"/>
      <c r="C98" s="47"/>
      <c r="D98" s="47"/>
      <c r="E98" s="47"/>
      <c r="F98" s="47"/>
      <c r="G98" s="47"/>
      <c r="H98" s="47"/>
      <c r="I98" s="47"/>
      <c r="J98" s="47"/>
      <c r="K98" s="47"/>
      <c r="L98" s="47"/>
      <c r="M98" s="47"/>
      <c r="N98" s="47"/>
      <c r="O98" s="47"/>
      <c r="P98" s="48"/>
      <c r="Q98" s="47"/>
      <c r="R98" s="47"/>
      <c r="S98" s="47"/>
      <c r="T98" s="47"/>
      <c r="U98" s="47"/>
      <c r="V98" s="47"/>
      <c r="W98" s="47"/>
      <c r="X98" s="47"/>
      <c r="Y98" s="47"/>
      <c r="Z98" s="47"/>
      <c r="AA98" s="47"/>
      <c r="AB98" s="47"/>
      <c r="AC98" s="47"/>
      <c r="AD98" s="47"/>
      <c r="AE98" s="47"/>
      <c r="AF98" s="47"/>
      <c r="AG98" s="47"/>
      <c r="AH98" s="47"/>
      <c r="AI98" s="49"/>
      <c r="AJ98" s="25"/>
      <c r="AK98"/>
      <c r="AL98"/>
      <c r="AM98"/>
      <c r="AN98"/>
      <c r="AO98"/>
    </row>
    <row r="99" spans="1:44" s="24" customFormat="1" ht="25.5" customHeight="1" thickBot="1" x14ac:dyDescent="0.35">
      <c r="A99" s="41"/>
      <c r="B99" s="77" t="s">
        <v>151</v>
      </c>
      <c r="C99" s="78"/>
      <c r="D99" s="78"/>
      <c r="E99" s="78"/>
      <c r="F99" s="78"/>
      <c r="G99" s="78"/>
      <c r="H99" s="78"/>
      <c r="I99" s="78"/>
      <c r="J99" s="78"/>
      <c r="K99" s="78"/>
      <c r="L99" s="78"/>
      <c r="M99" s="78"/>
      <c r="N99" s="78"/>
      <c r="O99" s="78"/>
      <c r="P99" s="79"/>
      <c r="Q99" s="80" t="s">
        <v>169</v>
      </c>
      <c r="R99" s="78"/>
      <c r="S99" s="78"/>
      <c r="T99" s="78"/>
      <c r="U99" s="78"/>
      <c r="V99" s="78"/>
      <c r="W99" s="78"/>
      <c r="X99" s="78"/>
      <c r="Y99" s="78"/>
      <c r="Z99" s="78"/>
      <c r="AA99" s="78"/>
      <c r="AB99" s="78"/>
      <c r="AC99" s="78"/>
      <c r="AD99" s="78"/>
      <c r="AE99" s="78"/>
      <c r="AF99" s="78"/>
      <c r="AG99" s="78"/>
      <c r="AH99" s="78"/>
      <c r="AI99" s="81"/>
      <c r="AJ99" s="25"/>
      <c r="AR99"/>
    </row>
    <row r="100" spans="1:44" s="24" customFormat="1" ht="321" customHeight="1" thickBot="1" x14ac:dyDescent="0.35">
      <c r="A100" s="41"/>
      <c r="B100" s="77"/>
      <c r="C100" s="78"/>
      <c r="D100" s="78"/>
      <c r="E100" s="78"/>
      <c r="F100" s="78"/>
      <c r="G100" s="78"/>
      <c r="H100" s="78"/>
      <c r="I100" s="78"/>
      <c r="J100" s="78"/>
      <c r="K100" s="78"/>
      <c r="L100" s="78"/>
      <c r="M100" s="78"/>
      <c r="N100" s="78"/>
      <c r="O100" s="78"/>
      <c r="P100" s="79"/>
      <c r="Q100" s="78"/>
      <c r="R100" s="78"/>
      <c r="S100" s="78"/>
      <c r="T100" s="78"/>
      <c r="U100" s="78"/>
      <c r="V100" s="78"/>
      <c r="W100" s="78"/>
      <c r="X100" s="78"/>
      <c r="Y100" s="78"/>
      <c r="Z100" s="78"/>
      <c r="AA100" s="78"/>
      <c r="AB100" s="78"/>
      <c r="AC100" s="78"/>
      <c r="AD100" s="78"/>
      <c r="AE100" s="78"/>
      <c r="AF100" s="78"/>
      <c r="AG100" s="78"/>
      <c r="AH100" s="78"/>
      <c r="AI100" s="81"/>
      <c r="AJ100" s="25"/>
      <c r="AK100"/>
      <c r="AL100"/>
      <c r="AM100"/>
      <c r="AP100"/>
    </row>
    <row r="101" spans="1:44" s="24" customFormat="1" ht="25.5" customHeight="1" thickBot="1" x14ac:dyDescent="0.35">
      <c r="A101" s="41"/>
      <c r="B101" s="77" t="s">
        <v>154</v>
      </c>
      <c r="C101" s="78"/>
      <c r="D101" s="78"/>
      <c r="E101" s="78"/>
      <c r="F101" s="78"/>
      <c r="G101" s="78"/>
      <c r="H101" s="78"/>
      <c r="I101" s="78"/>
      <c r="J101" s="78"/>
      <c r="K101" s="78"/>
      <c r="L101" s="78"/>
      <c r="M101" s="78"/>
      <c r="N101" s="78"/>
      <c r="O101" s="78"/>
      <c r="P101" s="79"/>
      <c r="Q101" s="80" t="s">
        <v>155</v>
      </c>
      <c r="R101" s="78"/>
      <c r="S101" s="78"/>
      <c r="T101" s="78"/>
      <c r="U101" s="78"/>
      <c r="V101" s="78"/>
      <c r="W101" s="78"/>
      <c r="X101" s="78"/>
      <c r="Y101" s="78"/>
      <c r="Z101" s="78"/>
      <c r="AA101" s="78"/>
      <c r="AB101" s="78"/>
      <c r="AC101" s="78"/>
      <c r="AD101" s="78"/>
      <c r="AE101" s="78"/>
      <c r="AF101" s="78"/>
      <c r="AG101" s="78"/>
      <c r="AH101" s="78"/>
      <c r="AI101" s="81"/>
      <c r="AJ101" s="25"/>
      <c r="AM101"/>
    </row>
    <row r="102" spans="1:44" s="24" customFormat="1" ht="322.5" customHeight="1" thickBot="1" x14ac:dyDescent="0.35">
      <c r="A102" s="41"/>
      <c r="B102" s="46"/>
      <c r="C102" s="47"/>
      <c r="D102" s="47"/>
      <c r="E102" s="47"/>
      <c r="F102" s="47"/>
      <c r="G102" s="47"/>
      <c r="H102" s="47"/>
      <c r="I102" s="47"/>
      <c r="J102" s="47"/>
      <c r="K102" s="47"/>
      <c r="L102" s="47"/>
      <c r="M102" s="47"/>
      <c r="N102" s="47"/>
      <c r="O102" s="47"/>
      <c r="P102" s="48"/>
      <c r="Q102" s="47"/>
      <c r="R102" s="47"/>
      <c r="S102" s="47"/>
      <c r="T102" s="47"/>
      <c r="U102" s="47"/>
      <c r="V102" s="47"/>
      <c r="W102" s="47"/>
      <c r="X102" s="47"/>
      <c r="Y102" s="47"/>
      <c r="Z102" s="47"/>
      <c r="AA102" s="47"/>
      <c r="AB102" s="47"/>
      <c r="AC102" s="47"/>
      <c r="AD102" s="47"/>
      <c r="AE102" s="47"/>
      <c r="AF102" s="47"/>
      <c r="AG102" s="47"/>
      <c r="AH102" s="47"/>
      <c r="AI102" s="49"/>
      <c r="AJ102" s="25"/>
      <c r="AM102"/>
      <c r="AP102"/>
    </row>
    <row r="103" spans="1:44" s="24" customFormat="1" ht="25.5" customHeight="1" thickBot="1" x14ac:dyDescent="0.35">
      <c r="A103" s="41"/>
      <c r="B103" s="77" t="s">
        <v>156</v>
      </c>
      <c r="C103" s="78"/>
      <c r="D103" s="78"/>
      <c r="E103" s="78"/>
      <c r="F103" s="78"/>
      <c r="G103" s="78"/>
      <c r="H103" s="78"/>
      <c r="I103" s="78"/>
      <c r="J103" s="78"/>
      <c r="K103" s="78"/>
      <c r="L103" s="78"/>
      <c r="M103" s="78"/>
      <c r="N103" s="78"/>
      <c r="O103" s="78"/>
      <c r="P103" s="79"/>
      <c r="Q103" s="80" t="s">
        <v>170</v>
      </c>
      <c r="R103" s="78"/>
      <c r="S103" s="78"/>
      <c r="T103" s="78"/>
      <c r="U103" s="78"/>
      <c r="V103" s="78"/>
      <c r="W103" s="78"/>
      <c r="X103" s="78"/>
      <c r="Y103" s="78"/>
      <c r="Z103" s="78"/>
      <c r="AA103" s="78"/>
      <c r="AB103" s="78"/>
      <c r="AC103" s="78"/>
      <c r="AD103" s="78"/>
      <c r="AE103" s="78"/>
      <c r="AF103" s="78"/>
      <c r="AG103" s="78"/>
      <c r="AH103" s="78"/>
      <c r="AI103" s="81"/>
      <c r="AJ103" s="25"/>
      <c r="AM103"/>
    </row>
    <row r="104" spans="1:44" s="24" customFormat="1" ht="321.75" customHeight="1" thickBot="1" x14ac:dyDescent="0.35">
      <c r="A104" s="41"/>
      <c r="B104" s="46"/>
      <c r="C104" s="47"/>
      <c r="D104" s="47"/>
      <c r="E104" s="47"/>
      <c r="F104" s="47"/>
      <c r="G104" s="47"/>
      <c r="H104" s="47"/>
      <c r="I104" s="47"/>
      <c r="J104" s="47"/>
      <c r="K104" s="47"/>
      <c r="L104" s="47"/>
      <c r="M104" s="47"/>
      <c r="N104" s="47"/>
      <c r="O104" s="47"/>
      <c r="P104" s="48"/>
      <c r="Q104" s="47"/>
      <c r="R104" s="47"/>
      <c r="S104" s="47"/>
      <c r="T104" s="47"/>
      <c r="U104" s="47"/>
      <c r="V104" s="47"/>
      <c r="W104" s="47"/>
      <c r="X104" s="47"/>
      <c r="Y104" s="47"/>
      <c r="Z104" s="47"/>
      <c r="AA104" s="47"/>
      <c r="AB104" s="47"/>
      <c r="AC104" s="47"/>
      <c r="AD104" s="47"/>
      <c r="AE104" s="47"/>
      <c r="AF104" s="47"/>
      <c r="AG104" s="47"/>
      <c r="AH104" s="47"/>
      <c r="AI104" s="49"/>
      <c r="AJ104" s="25"/>
      <c r="AK104"/>
      <c r="AL104"/>
      <c r="AM104"/>
      <c r="AP104"/>
    </row>
    <row r="105" spans="1:44" s="24" customFormat="1" ht="25.5" customHeight="1" thickBot="1" x14ac:dyDescent="0.35">
      <c r="A105" s="41"/>
      <c r="B105" s="77" t="s">
        <v>168</v>
      </c>
      <c r="C105" s="78"/>
      <c r="D105" s="78"/>
      <c r="E105" s="78"/>
      <c r="F105" s="78"/>
      <c r="G105" s="78"/>
      <c r="H105" s="78"/>
      <c r="I105" s="78"/>
      <c r="J105" s="78"/>
      <c r="K105" s="78"/>
      <c r="L105" s="78"/>
      <c r="M105" s="78"/>
      <c r="N105" s="78"/>
      <c r="O105" s="78"/>
      <c r="P105" s="79"/>
      <c r="Q105" s="80" t="s">
        <v>158</v>
      </c>
      <c r="R105" s="78"/>
      <c r="S105" s="78"/>
      <c r="T105" s="78"/>
      <c r="U105" s="78"/>
      <c r="V105" s="78"/>
      <c r="W105" s="78"/>
      <c r="X105" s="78"/>
      <c r="Y105" s="78"/>
      <c r="Z105" s="78"/>
      <c r="AA105" s="78"/>
      <c r="AB105" s="78"/>
      <c r="AC105" s="78"/>
      <c r="AD105" s="78"/>
      <c r="AE105" s="78"/>
      <c r="AF105" s="78"/>
      <c r="AG105" s="78"/>
      <c r="AH105" s="78"/>
      <c r="AI105" s="81"/>
      <c r="AJ105" s="25"/>
      <c r="AM105"/>
    </row>
    <row r="106" spans="1:44" s="50" customFormat="1" ht="18.600000000000001" customHeight="1" thickBot="1" x14ac:dyDescent="0.3">
      <c r="B106" s="117" t="s">
        <v>110</v>
      </c>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9"/>
    </row>
    <row r="107" spans="1:44" s="50" customFormat="1" ht="69.75" customHeight="1" thickBot="1" x14ac:dyDescent="0.3">
      <c r="B107" s="122" t="s">
        <v>136</v>
      </c>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4"/>
    </row>
    <row r="108" spans="1:44" s="50" customFormat="1" ht="18.75" customHeight="1" thickBot="1" x14ac:dyDescent="0.3">
      <c r="B108" s="117" t="s">
        <v>111</v>
      </c>
      <c r="C108" s="118"/>
      <c r="D108" s="118"/>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9"/>
    </row>
    <row r="109" spans="1:44" s="50" customFormat="1" ht="69.75" customHeight="1" thickBot="1" x14ac:dyDescent="0.3">
      <c r="B109" s="122" t="s">
        <v>137</v>
      </c>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3"/>
      <c r="AC109" s="123"/>
      <c r="AD109" s="123"/>
      <c r="AE109" s="123"/>
      <c r="AF109" s="123"/>
      <c r="AG109" s="123"/>
      <c r="AH109" s="123"/>
      <c r="AI109" s="124"/>
    </row>
    <row r="110" spans="1:44" s="50" customFormat="1" ht="18.600000000000001" thickBot="1" x14ac:dyDescent="0.3">
      <c r="B110" s="117" t="s">
        <v>112</v>
      </c>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9"/>
    </row>
    <row r="111" spans="1:44" s="50" customFormat="1" ht="19.8" thickBot="1" x14ac:dyDescent="0.3">
      <c r="B111" s="94" t="s">
        <v>113</v>
      </c>
      <c r="C111" s="95"/>
      <c r="D111" s="95"/>
      <c r="E111" s="95"/>
      <c r="F111" s="95"/>
      <c r="G111" s="95"/>
      <c r="H111" s="95"/>
      <c r="I111" s="95"/>
      <c r="J111" s="95"/>
      <c r="K111" s="95"/>
      <c r="L111" s="95"/>
      <c r="M111" s="120"/>
      <c r="N111" s="95"/>
      <c r="O111" s="95"/>
      <c r="P111" s="95"/>
      <c r="Q111" s="95"/>
      <c r="R111" s="95"/>
      <c r="S111" s="95"/>
      <c r="T111" s="95"/>
      <c r="U111" s="95"/>
      <c r="V111" s="95"/>
      <c r="W111" s="120"/>
      <c r="X111" s="120"/>
      <c r="Y111" s="95"/>
      <c r="Z111" s="95"/>
      <c r="AA111" s="95"/>
      <c r="AB111" s="95"/>
      <c r="AC111" s="95"/>
      <c r="AD111" s="95"/>
      <c r="AE111" s="95"/>
      <c r="AF111" s="95"/>
      <c r="AG111" s="95"/>
      <c r="AH111" s="95"/>
      <c r="AI111" s="121"/>
    </row>
    <row r="112" spans="1:44" s="50" customFormat="1" ht="20.25" customHeight="1" thickBot="1" x14ac:dyDescent="0.3">
      <c r="B112" s="51">
        <v>1</v>
      </c>
      <c r="C112" s="108" t="s">
        <v>114</v>
      </c>
      <c r="D112" s="109"/>
      <c r="E112" s="109"/>
      <c r="F112" s="109"/>
      <c r="G112" s="109"/>
      <c r="H112" s="109"/>
      <c r="I112" s="109"/>
      <c r="J112" s="109"/>
      <c r="K112" s="109"/>
      <c r="L112" s="110"/>
      <c r="M112" s="52">
        <v>45390</v>
      </c>
      <c r="N112" s="53">
        <v>5</v>
      </c>
      <c r="O112" s="111" t="s">
        <v>115</v>
      </c>
      <c r="P112" s="112"/>
      <c r="Q112" s="112"/>
      <c r="R112" s="112"/>
      <c r="S112" s="112"/>
      <c r="T112" s="112"/>
      <c r="U112" s="112"/>
      <c r="V112" s="113"/>
      <c r="W112" s="116">
        <v>45715</v>
      </c>
      <c r="X112" s="115"/>
      <c r="Y112" s="53">
        <v>9</v>
      </c>
      <c r="Z112" s="111" t="s">
        <v>116</v>
      </c>
      <c r="AA112" s="112"/>
      <c r="AB112" s="112"/>
      <c r="AC112" s="112"/>
      <c r="AD112" s="112"/>
      <c r="AE112" s="112"/>
      <c r="AF112" s="112"/>
      <c r="AG112" s="112"/>
      <c r="AH112" s="113"/>
      <c r="AI112" s="54" t="s">
        <v>117</v>
      </c>
    </row>
    <row r="113" spans="1:40" s="50" customFormat="1" ht="20.25" customHeight="1" thickBot="1" x14ac:dyDescent="0.3">
      <c r="B113" s="51">
        <v>2</v>
      </c>
      <c r="C113" s="108" t="s">
        <v>118</v>
      </c>
      <c r="D113" s="109"/>
      <c r="E113" s="109"/>
      <c r="F113" s="109"/>
      <c r="G113" s="109"/>
      <c r="H113" s="109"/>
      <c r="I113" s="109"/>
      <c r="J113" s="109"/>
      <c r="K113" s="109"/>
      <c r="L113" s="110"/>
      <c r="M113" s="52">
        <v>45390</v>
      </c>
      <c r="N113" s="55">
        <v>6</v>
      </c>
      <c r="O113" s="111" t="s">
        <v>119</v>
      </c>
      <c r="P113" s="112"/>
      <c r="Q113" s="112"/>
      <c r="R113" s="112"/>
      <c r="S113" s="112"/>
      <c r="T113" s="112"/>
      <c r="U113" s="112"/>
      <c r="V113" s="113"/>
      <c r="W113" s="116">
        <v>45715</v>
      </c>
      <c r="X113" s="115"/>
      <c r="Y113" s="55">
        <v>10</v>
      </c>
      <c r="Z113" s="111" t="s">
        <v>120</v>
      </c>
      <c r="AA113" s="112"/>
      <c r="AB113" s="112"/>
      <c r="AC113" s="112"/>
      <c r="AD113" s="112"/>
      <c r="AE113" s="112"/>
      <c r="AF113" s="112"/>
      <c r="AG113" s="112"/>
      <c r="AH113" s="113"/>
      <c r="AI113" s="56">
        <v>45715</v>
      </c>
    </row>
    <row r="114" spans="1:40" s="50" customFormat="1" ht="20.25" customHeight="1" thickBot="1" x14ac:dyDescent="0.3">
      <c r="B114" s="51">
        <v>3</v>
      </c>
      <c r="C114" s="108" t="s">
        <v>121</v>
      </c>
      <c r="D114" s="109"/>
      <c r="E114" s="109"/>
      <c r="F114" s="109"/>
      <c r="G114" s="109"/>
      <c r="H114" s="109"/>
      <c r="I114" s="109"/>
      <c r="J114" s="109"/>
      <c r="K114" s="109"/>
      <c r="L114" s="110"/>
      <c r="M114" s="52">
        <v>45390</v>
      </c>
      <c r="N114" s="55">
        <v>7</v>
      </c>
      <c r="O114" s="111" t="s">
        <v>122</v>
      </c>
      <c r="P114" s="112"/>
      <c r="Q114" s="112"/>
      <c r="R114" s="112"/>
      <c r="S114" s="112"/>
      <c r="T114" s="112"/>
      <c r="U114" s="112"/>
      <c r="V114" s="113"/>
      <c r="W114" s="114" t="s">
        <v>117</v>
      </c>
      <c r="X114" s="115"/>
      <c r="Y114" s="55">
        <v>11</v>
      </c>
      <c r="Z114" s="111" t="s">
        <v>123</v>
      </c>
      <c r="AA114" s="112"/>
      <c r="AB114" s="112"/>
      <c r="AC114" s="112"/>
      <c r="AD114" s="112"/>
      <c r="AE114" s="112"/>
      <c r="AF114" s="112"/>
      <c r="AG114" s="112"/>
      <c r="AH114" s="113"/>
      <c r="AI114" s="56">
        <v>45712</v>
      </c>
    </row>
    <row r="115" spans="1:40" s="50" customFormat="1" ht="20.25" customHeight="1" thickBot="1" x14ac:dyDescent="0.3">
      <c r="B115" s="51">
        <v>4</v>
      </c>
      <c r="C115" s="108" t="s">
        <v>124</v>
      </c>
      <c r="D115" s="109"/>
      <c r="E115" s="109"/>
      <c r="F115" s="109"/>
      <c r="G115" s="109"/>
      <c r="H115" s="109"/>
      <c r="I115" s="109"/>
      <c r="J115" s="109"/>
      <c r="K115" s="109"/>
      <c r="L115" s="110"/>
      <c r="M115" s="52">
        <v>45390</v>
      </c>
      <c r="N115" s="55">
        <v>8</v>
      </c>
      <c r="O115" s="111" t="s">
        <v>125</v>
      </c>
      <c r="P115" s="112"/>
      <c r="Q115" s="112"/>
      <c r="R115" s="112"/>
      <c r="S115" s="112"/>
      <c r="T115" s="112"/>
      <c r="U115" s="112"/>
      <c r="V115" s="113"/>
      <c r="W115" s="114" t="s">
        <v>117</v>
      </c>
      <c r="X115" s="115"/>
      <c r="Y115" s="55">
        <v>12</v>
      </c>
      <c r="Z115" s="111" t="s">
        <v>126</v>
      </c>
      <c r="AA115" s="112"/>
      <c r="AB115" s="112"/>
      <c r="AC115" s="112"/>
      <c r="AD115" s="112"/>
      <c r="AE115" s="112"/>
      <c r="AF115" s="112"/>
      <c r="AG115" s="112"/>
      <c r="AH115" s="113"/>
      <c r="AI115" s="56" t="s">
        <v>117</v>
      </c>
      <c r="AN115"/>
    </row>
    <row r="116" spans="1:40" s="50" customFormat="1" ht="19.2" x14ac:dyDescent="0.25">
      <c r="B116" s="105"/>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7"/>
    </row>
    <row r="117" spans="1:40" s="50" customFormat="1" ht="19.2" x14ac:dyDescent="0.25">
      <c r="B117" s="105"/>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c r="AF117" s="106"/>
      <c r="AG117" s="106"/>
      <c r="AH117" s="106"/>
      <c r="AI117" s="107"/>
    </row>
    <row r="118" spans="1:40" s="50" customFormat="1" ht="19.2" x14ac:dyDescent="0.25">
      <c r="B118" s="105"/>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c r="AF118" s="106"/>
      <c r="AG118" s="106"/>
      <c r="AH118" s="106"/>
      <c r="AI118" s="107"/>
    </row>
    <row r="119" spans="1:40" s="50" customFormat="1" ht="19.2" x14ac:dyDescent="0.25">
      <c r="B119" s="105"/>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7"/>
    </row>
    <row r="120" spans="1:40" s="50" customFormat="1" ht="19.2" x14ac:dyDescent="0.25">
      <c r="B120" s="105"/>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7"/>
    </row>
    <row r="121" spans="1:40" s="50" customFormat="1" ht="19.2" x14ac:dyDescent="0.25">
      <c r="B121" s="94"/>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6"/>
      <c r="AL121"/>
    </row>
    <row r="122" spans="1:40" s="50" customFormat="1" ht="19.2" x14ac:dyDescent="0.25">
      <c r="B122" s="94"/>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6"/>
    </row>
    <row r="123" spans="1:40" s="50" customFormat="1" ht="19.2" x14ac:dyDescent="0.25">
      <c r="B123" s="94"/>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6"/>
    </row>
    <row r="124" spans="1:40" s="50" customFormat="1" ht="19.2" x14ac:dyDescent="0.25">
      <c r="B124" s="94"/>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6"/>
    </row>
    <row r="125" spans="1:40" s="50" customFormat="1" ht="19.2" x14ac:dyDescent="0.25">
      <c r="B125" s="94"/>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6"/>
    </row>
    <row r="126" spans="1:40" s="50" customFormat="1" ht="19.8" thickBot="1" x14ac:dyDescent="0.3">
      <c r="B126" s="94"/>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6"/>
    </row>
    <row r="127" spans="1:40" s="58" customFormat="1" ht="18.75" customHeight="1" x14ac:dyDescent="0.25">
      <c r="A127" s="57"/>
      <c r="B127" s="97" t="s">
        <v>127</v>
      </c>
      <c r="C127" s="98"/>
      <c r="D127" s="98"/>
      <c r="E127" s="98"/>
      <c r="F127" s="98"/>
      <c r="G127" s="98"/>
      <c r="H127" s="98"/>
      <c r="I127" s="98"/>
      <c r="J127" s="98"/>
      <c r="K127" s="98"/>
      <c r="L127" s="98" t="s">
        <v>128</v>
      </c>
      <c r="M127" s="98"/>
      <c r="N127" s="98"/>
      <c r="O127" s="98"/>
      <c r="P127" s="98"/>
      <c r="Q127" s="98"/>
      <c r="R127" s="98"/>
      <c r="S127" s="98"/>
      <c r="T127" s="98"/>
      <c r="U127" s="98"/>
      <c r="V127" s="98" t="s">
        <v>129</v>
      </c>
      <c r="W127" s="98"/>
      <c r="X127" s="98"/>
      <c r="Y127" s="98"/>
      <c r="Z127" s="98"/>
      <c r="AA127" s="98"/>
      <c r="AB127" s="98"/>
      <c r="AC127" s="98"/>
      <c r="AD127" s="98"/>
      <c r="AE127" s="98"/>
      <c r="AF127" s="101"/>
      <c r="AG127" s="101"/>
      <c r="AH127" s="101"/>
      <c r="AI127" s="102"/>
    </row>
    <row r="128" spans="1:40" s="58" customFormat="1" ht="34.5" customHeight="1" x14ac:dyDescent="0.25">
      <c r="A128" s="57"/>
      <c r="B128" s="99"/>
      <c r="C128" s="100"/>
      <c r="D128" s="100"/>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3"/>
      <c r="AG128" s="103"/>
      <c r="AH128" s="103"/>
      <c r="AI128" s="104"/>
    </row>
    <row r="129" spans="1:42" s="59" customFormat="1" ht="45.6" customHeight="1" x14ac:dyDescent="0.25">
      <c r="A129" s="57"/>
      <c r="B129" s="85" t="s">
        <v>138</v>
      </c>
      <c r="C129" s="86"/>
      <c r="D129" s="86"/>
      <c r="E129" s="86"/>
      <c r="F129" s="86"/>
      <c r="G129" s="86"/>
      <c r="H129" s="86"/>
      <c r="I129" s="86"/>
      <c r="J129" s="86"/>
      <c r="K129" s="86"/>
      <c r="L129" s="86" t="s">
        <v>157</v>
      </c>
      <c r="M129" s="86"/>
      <c r="N129" s="86"/>
      <c r="O129" s="86"/>
      <c r="P129" s="86"/>
      <c r="Q129" s="86"/>
      <c r="R129" s="86"/>
      <c r="S129" s="86"/>
      <c r="T129" s="86"/>
      <c r="U129" s="86"/>
      <c r="V129" s="86" t="s">
        <v>130</v>
      </c>
      <c r="W129" s="86"/>
      <c r="X129" s="86"/>
      <c r="Y129" s="86"/>
      <c r="Z129" s="86"/>
      <c r="AA129" s="86"/>
      <c r="AB129" s="86"/>
      <c r="AC129" s="86"/>
      <c r="AD129" s="86"/>
      <c r="AE129" s="86"/>
      <c r="AF129" s="87" t="s">
        <v>131</v>
      </c>
      <c r="AG129" s="87"/>
      <c r="AH129" s="88" t="str">
        <f>+I7</f>
        <v>25 DE OCTUBRE AL 25 DE NOVIEMBRE DE 2025</v>
      </c>
      <c r="AI129" s="89"/>
    </row>
    <row r="130" spans="1:42" ht="18.600000000000001" thickBot="1" x14ac:dyDescent="0.35">
      <c r="B130" s="90" t="s">
        <v>132</v>
      </c>
      <c r="C130" s="91"/>
      <c r="D130" s="91"/>
      <c r="E130" s="91"/>
      <c r="F130" s="91"/>
      <c r="G130" s="91"/>
      <c r="H130" s="91"/>
      <c r="I130" s="91"/>
      <c r="J130" s="91"/>
      <c r="K130" s="91"/>
      <c r="L130" s="91" t="s">
        <v>133</v>
      </c>
      <c r="M130" s="91"/>
      <c r="N130" s="91"/>
      <c r="O130" s="91"/>
      <c r="P130" s="91"/>
      <c r="Q130" s="91"/>
      <c r="R130" s="91"/>
      <c r="S130" s="91"/>
      <c r="T130" s="91"/>
      <c r="U130" s="91"/>
      <c r="V130" s="91" t="s">
        <v>134</v>
      </c>
      <c r="W130" s="91"/>
      <c r="X130" s="91"/>
      <c r="Y130" s="91"/>
      <c r="Z130" s="91"/>
      <c r="AA130" s="91"/>
      <c r="AB130" s="91"/>
      <c r="AC130" s="91"/>
      <c r="AD130" s="91"/>
      <c r="AE130" s="91"/>
      <c r="AF130" s="92" t="s">
        <v>135</v>
      </c>
      <c r="AG130" s="92"/>
      <c r="AH130" s="92"/>
      <c r="AI130" s="93"/>
    </row>
    <row r="132" spans="1:42" ht="13.8" x14ac:dyDescent="0.3">
      <c r="AP132"/>
    </row>
    <row r="146" spans="38:39" ht="13.8" x14ac:dyDescent="0.3">
      <c r="AL146"/>
    </row>
    <row r="154" spans="38:39" ht="13.8" x14ac:dyDescent="0.3">
      <c r="AM154"/>
    </row>
    <row r="170" spans="38:42" ht="13.8" x14ac:dyDescent="0.3">
      <c r="AL170"/>
    </row>
    <row r="172" spans="38:42" ht="13.8" x14ac:dyDescent="0.3">
      <c r="AP172"/>
    </row>
    <row r="199" spans="38:42" ht="13.8" x14ac:dyDescent="0.3">
      <c r="AL199"/>
    </row>
    <row r="203" spans="38:42" ht="13.8" x14ac:dyDescent="0.3">
      <c r="AP203"/>
    </row>
    <row r="217" spans="37:53" ht="13.8" x14ac:dyDescent="0.3">
      <c r="AK217"/>
    </row>
    <row r="219" spans="37:53" ht="13.8" x14ac:dyDescent="0.3">
      <c r="AP219"/>
    </row>
    <row r="223" spans="37:53" ht="13.8" x14ac:dyDescent="0.3">
      <c r="BA223"/>
    </row>
  </sheetData>
  <mergeCells count="374">
    <mergeCell ref="B8:H8"/>
    <mergeCell ref="I8:AI8"/>
    <mergeCell ref="B9:H9"/>
    <mergeCell ref="I9:AI9"/>
    <mergeCell ref="B10:H10"/>
    <mergeCell ref="I10:AI10"/>
    <mergeCell ref="B2:AI2"/>
    <mergeCell ref="B4:AI4"/>
    <mergeCell ref="B5:AI5"/>
    <mergeCell ref="B6:H6"/>
    <mergeCell ref="I6:AI6"/>
    <mergeCell ref="B7:H7"/>
    <mergeCell ref="I7:AI7"/>
    <mergeCell ref="B14:H14"/>
    <mergeCell ref="I14:M14"/>
    <mergeCell ref="N14:AI14"/>
    <mergeCell ref="B15:H15"/>
    <mergeCell ref="I15:M15"/>
    <mergeCell ref="N15:AI15"/>
    <mergeCell ref="B11:H11"/>
    <mergeCell ref="I11:AI11"/>
    <mergeCell ref="B12:AI12"/>
    <mergeCell ref="B13:H13"/>
    <mergeCell ref="I13:M13"/>
    <mergeCell ref="N13:AI13"/>
    <mergeCell ref="B17:H17"/>
    <mergeCell ref="I17:M17"/>
    <mergeCell ref="N17:R17"/>
    <mergeCell ref="S17:X17"/>
    <mergeCell ref="Y17:AC17"/>
    <mergeCell ref="AD17:AI17"/>
    <mergeCell ref="B16:H16"/>
    <mergeCell ref="I16:M16"/>
    <mergeCell ref="N16:R16"/>
    <mergeCell ref="S16:X16"/>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90"/>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B56:AI56"/>
    <mergeCell ref="B57:AI57"/>
    <mergeCell ref="B58:R58"/>
    <mergeCell ref="S58:AI58"/>
    <mergeCell ref="B59:F59"/>
    <mergeCell ref="G59:J59"/>
    <mergeCell ref="K59:N59"/>
    <mergeCell ref="O59:R59"/>
    <mergeCell ref="S59:V59"/>
    <mergeCell ref="W59:Z59"/>
    <mergeCell ref="AA59:AD59"/>
    <mergeCell ref="AE59:AI59"/>
    <mergeCell ref="B60:F60"/>
    <mergeCell ref="G60:J60"/>
    <mergeCell ref="K60:N60"/>
    <mergeCell ref="O60:R60"/>
    <mergeCell ref="S60:V60"/>
    <mergeCell ref="W60:Z60"/>
    <mergeCell ref="AA60:AD60"/>
    <mergeCell ref="AE60:AI60"/>
    <mergeCell ref="B63:AI63"/>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E70:F70"/>
    <mergeCell ref="G70:H70"/>
    <mergeCell ref="E71:F71"/>
    <mergeCell ref="G71:H71"/>
    <mergeCell ref="E72:F72"/>
    <mergeCell ref="G72:H72"/>
    <mergeCell ref="E67:F67"/>
    <mergeCell ref="G67:H67"/>
    <mergeCell ref="E68:F68"/>
    <mergeCell ref="G68:H68"/>
    <mergeCell ref="E69:F69"/>
    <mergeCell ref="G69:H69"/>
    <mergeCell ref="E76:F76"/>
    <mergeCell ref="G76:H76"/>
    <mergeCell ref="E77:F77"/>
    <mergeCell ref="G77:H77"/>
    <mergeCell ref="E78:F78"/>
    <mergeCell ref="G78:H78"/>
    <mergeCell ref="E73:F73"/>
    <mergeCell ref="G73:H73"/>
    <mergeCell ref="E74:F74"/>
    <mergeCell ref="G74:H74"/>
    <mergeCell ref="E75:F75"/>
    <mergeCell ref="G75:H75"/>
    <mergeCell ref="B92:G92"/>
    <mergeCell ref="H92:P92"/>
    <mergeCell ref="B93:P93"/>
    <mergeCell ref="Q93:AI93"/>
    <mergeCell ref="B97:P97"/>
    <mergeCell ref="Q97:AI97"/>
    <mergeCell ref="E79:F79"/>
    <mergeCell ref="G79:H79"/>
    <mergeCell ref="B88:AI88"/>
    <mergeCell ref="B89:AI89"/>
    <mergeCell ref="B90:AI90"/>
    <mergeCell ref="B91:AI91"/>
    <mergeCell ref="E80:F80"/>
    <mergeCell ref="G80:H80"/>
    <mergeCell ref="E81:F81"/>
    <mergeCell ref="G81:H81"/>
    <mergeCell ref="E82:F82"/>
    <mergeCell ref="G82:H82"/>
    <mergeCell ref="E83:F83"/>
    <mergeCell ref="G83:H83"/>
    <mergeCell ref="E84:F84"/>
    <mergeCell ref="G84:H84"/>
    <mergeCell ref="E85:F85"/>
    <mergeCell ref="G85:H85"/>
    <mergeCell ref="B99:P99"/>
    <mergeCell ref="Q99:AI99"/>
    <mergeCell ref="B106:AI106"/>
    <mergeCell ref="B107:AI107"/>
    <mergeCell ref="B108:AI108"/>
    <mergeCell ref="B109:AI109"/>
    <mergeCell ref="B100:P100"/>
    <mergeCell ref="Q100:AI100"/>
    <mergeCell ref="B101:P101"/>
    <mergeCell ref="Q101:AI101"/>
    <mergeCell ref="B103:P103"/>
    <mergeCell ref="Q103:AI103"/>
    <mergeCell ref="B105:P105"/>
    <mergeCell ref="Q105:AI105"/>
    <mergeCell ref="Z113:AH113"/>
    <mergeCell ref="C114:L114"/>
    <mergeCell ref="O114:V114"/>
    <mergeCell ref="W114:X114"/>
    <mergeCell ref="Z114:AH114"/>
    <mergeCell ref="B110:AI110"/>
    <mergeCell ref="B111:AI111"/>
    <mergeCell ref="C112:L112"/>
    <mergeCell ref="O112:V112"/>
    <mergeCell ref="W112:X112"/>
    <mergeCell ref="Z112:AH112"/>
    <mergeCell ref="B130:K130"/>
    <mergeCell ref="L130:U130"/>
    <mergeCell ref="V130:AE130"/>
    <mergeCell ref="AF130:AI130"/>
    <mergeCell ref="B124:AI124"/>
    <mergeCell ref="B125:AI125"/>
    <mergeCell ref="B126:AI126"/>
    <mergeCell ref="B127:K128"/>
    <mergeCell ref="L127:U128"/>
    <mergeCell ref="V127:AE128"/>
    <mergeCell ref="AF127:AI128"/>
    <mergeCell ref="B95:P95"/>
    <mergeCell ref="Q95:AI95"/>
    <mergeCell ref="E86:F86"/>
    <mergeCell ref="G86:H86"/>
    <mergeCell ref="B129:K129"/>
    <mergeCell ref="L129:U129"/>
    <mergeCell ref="V129:AE129"/>
    <mergeCell ref="AF129:AG129"/>
    <mergeCell ref="AH129:AI129"/>
    <mergeCell ref="B118:AI118"/>
    <mergeCell ref="B119:AI119"/>
    <mergeCell ref="B120:AI120"/>
    <mergeCell ref="B121:AI121"/>
    <mergeCell ref="B122:AI122"/>
    <mergeCell ref="B123:AI123"/>
    <mergeCell ref="C115:L115"/>
    <mergeCell ref="O115:V115"/>
    <mergeCell ref="W115:X115"/>
    <mergeCell ref="Z115:AH115"/>
    <mergeCell ref="B116:AI116"/>
    <mergeCell ref="B117:AI117"/>
    <mergeCell ref="C113:L113"/>
    <mergeCell ref="O113:V113"/>
    <mergeCell ref="W113:X113"/>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1" manualBreakCount="1">
    <brk id="95"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2025-10-27T20:51:02Z</cp:lastPrinted>
  <dcterms:created xsi:type="dcterms:W3CDTF">2025-04-23T19:10:54Z</dcterms:created>
  <dcterms:modified xsi:type="dcterms:W3CDTF">2025-11-30T22:40:55Z</dcterms:modified>
</cp:coreProperties>
</file>