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mantenimiento1\Desktop\COMPARTIDA INFRA\2025\8. ING. MARCO VELASCO\OFICIOS  - TORRE NUEVA\INFORMES\18. AGOSTO\"/>
    </mc:Choice>
  </mc:AlternateContent>
  <xr:revisionPtr revIDLastSave="0" documentId="13_ncr:1_{DF2A2056-D75D-4E54-AFF9-499A4C26EA2D}" xr6:coauthVersionLast="47" xr6:coauthVersionMax="47" xr10:uidLastSave="{00000000-0000-0000-0000-000000000000}"/>
  <bookViews>
    <workbookView xWindow="-120" yWindow="-120" windowWidth="29040" windowHeight="15720" xr2:uid="{0435BE1F-BE5C-47A3-915A-87AA1C42C637}"/>
  </bookViews>
  <sheets>
    <sheet name="JUN 25" sheetId="2" r:id="rId1"/>
  </sheets>
  <definedNames>
    <definedName name="_xlnm.Print_Area" localSheetId="0">'JUN 25'!$A$2:$AI$120</definedName>
    <definedName name="_xlnm.Print_Titles" localSheetId="0">'JUN 25'!$2:$23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61" i="2" l="1"/>
  <c r="K62" i="2"/>
  <c r="O62" i="2"/>
  <c r="M47" i="2"/>
  <c r="M46" i="2"/>
  <c r="M45" i="2"/>
  <c r="M49" i="2"/>
  <c r="M48" i="2"/>
  <c r="AF54" i="2" l="1"/>
  <c r="K61" i="2" l="1"/>
  <c r="AH119" i="2" l="1"/>
  <c r="AA62" i="2"/>
  <c r="G62" i="2"/>
  <c r="K60" i="2"/>
  <c r="AF55" i="2"/>
  <c r="M51" i="2"/>
  <c r="M50" i="2"/>
  <c r="AB44" i="2"/>
  <c r="G37" i="2"/>
  <c r="Y19" i="2"/>
  <c r="S19" i="2"/>
  <c r="N19" i="2"/>
  <c r="I17" i="2"/>
  <c r="I19" i="2" s="1"/>
  <c r="AD19" i="2" l="1"/>
  <c r="M54" i="2"/>
  <c r="H54" i="2" s="1"/>
  <c r="H55" i="2" s="1"/>
  <c r="AE62" i="2" l="1"/>
</calcChain>
</file>

<file path=xl/sharedStrings.xml><?xml version="1.0" encoding="utf-8"?>
<sst xmlns="http://schemas.openxmlformats.org/spreadsheetml/2006/main" count="194" uniqueCount="159">
  <si>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</si>
  <si>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</si>
  <si>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</si>
  <si>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</si>
  <si>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</si>
  <si>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</si>
  <si>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</si>
  <si>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</si>
  <si>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</si>
  <si>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</si>
  <si>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</si>
  <si>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</si>
  <si>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</si>
  <si>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</si>
  <si>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</si>
  <si>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</si>
  <si>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</si>
  <si>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</si>
  <si>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</si>
  <si>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</si>
  <si>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</si>
  <si>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</si>
  <si>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</si>
  <si>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</si>
  <si>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</si>
  <si>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</si>
  <si>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</si>
  <si>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</si>
  <si>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</si>
  <si>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</si>
  <si>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</si>
  <si>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</si>
  <si>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</si>
  <si>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</si>
  <si>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</si>
  <si>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</si>
  <si>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</si>
  <si>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</si>
  <si>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</si>
  <si>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</si>
  <si>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</si>
  <si>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</si>
  <si>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</si>
  <si>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</si>
  <si>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CONSORCIO INTERSALUD PZ</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</si>
  <si>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</si>
  <si>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</si>
  <si>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</si>
  <si>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</si>
  <si>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</si>
  <si>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</si>
  <si>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</si>
  <si>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</si>
  <si>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</si>
  <si>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</si>
  <si>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</si>
  <si>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</si>
  <si>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</si>
  <si>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</si>
  <si>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</si>
  <si>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</si>
  <si>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</si>
  <si>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JUAN FRANCISCO MORA OBANDO</t>
  </si>
  <si>
    <t>Nombre Interventor:</t>
  </si>
  <si>
    <t xml:space="preserve">CONSORCIO INTERSALUD PZ, RPS. LEGAL MICHELLE PROAÑO </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</si>
  <si>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</si>
  <si>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</si>
  <si>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</si>
  <si>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</si>
  <si>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</si>
  <si>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</si>
  <si>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</si>
  <si>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</si>
  <si>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</si>
  <si>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</si>
  <si>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</si>
  <si>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</si>
  <si>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</si>
  <si>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</si>
  <si>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</si>
  <si>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</si>
  <si>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</si>
  <si>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</si>
  <si>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</si>
  <si>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</si>
  <si>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</si>
  <si>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</si>
  <si>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</si>
  <si>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</si>
  <si>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</si>
  <si>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</si>
  <si>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</si>
  <si>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</si>
  <si>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</si>
  <si>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</si>
  <si>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</si>
  <si>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</si>
  <si>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</si>
  <si>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</si>
  <si>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</si>
  <si>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</si>
  <si>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</si>
  <si>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</si>
  <si>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</si>
  <si>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</si>
  <si>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</si>
  <si>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</si>
  <si>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</si>
  <si>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</si>
  <si>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</si>
  <si>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</si>
  <si>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</si>
  <si>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</si>
  <si>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</si>
  <si>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</si>
  <si>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</si>
  <si>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</si>
  <si>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</si>
  <si>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</si>
  <si>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</si>
  <si>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</si>
  <si>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</si>
  <si>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</si>
  <si>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</si>
  <si>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</si>
  <si>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</si>
  <si>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</si>
  <si>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</si>
  <si>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</si>
  <si>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</si>
  <si>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</si>
  <si>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Juan Francisco Mora Obando</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</si>
  <si>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</si>
  <si>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</si>
  <si>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</si>
  <si>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</si>
  <si>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</si>
  <si>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</si>
  <si>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</si>
  <si>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</si>
  <si>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</si>
  <si>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Veinticinco (25) meses veintiún  (21) días.</t>
  </si>
  <si>
    <t>MAYO 2025</t>
  </si>
  <si>
    <t>Acta Parcial No. 2</t>
  </si>
  <si>
    <t>13 de mayo de 2026</t>
  </si>
  <si>
    <t>Instalacion de acero escaleras principales y emergencia</t>
  </si>
  <si>
    <t>JUNIO 2025</t>
  </si>
  <si>
    <t>Acta Parcial No. 3</t>
  </si>
  <si>
    <t>JULIO 2025</t>
  </si>
  <si>
    <t>25 DE JULIO AL 25 DE AGOSTO DE 2025</t>
  </si>
  <si>
    <t>Acta Parcial No. 4</t>
  </si>
  <si>
    <t>Acta Parcial No. 5</t>
  </si>
  <si>
    <t>Durante el periodo del 26 de julio al 25 de agosto de 2025, se avanzó en la construcción de la estructura de la edificación. Las actividades se centraron en la modulación, formaleta y obra temporal, procesos esenciales para la creación de un soporte temporal que permite el armado de elementos estructurales como vigas y la losa de entrepiso piso 9 N+31.00, el suministro e instalación de vigas joist, malla electrosoldada y su posterior fundición, la instalación de acero de refuerzo y de formaleta para la construcción de pantallas y columnas del piso 9 N+31.00 a N+34.90. Adicionalmente se adelantan trabajos de mampostería para el cuarto y quinto piso, instalación de redes hidrosanitarias  tercer piso y red contraincendios para el primer piso del edificio.</t>
  </si>
  <si>
    <t>AGOSTO 2025</t>
  </si>
  <si>
    <t>Fundición losa entrepiso N+31.00</t>
  </si>
  <si>
    <t>Armado de aceros para pantallas y columnas N +31.00 a N +34.90</t>
  </si>
  <si>
    <t>Fundicion pantallas y columnas N +31.00 a N +34.90</t>
  </si>
  <si>
    <t xml:space="preserve">Armado de acero vigas y losa de entrepiso 9 N+31.00 Instalacion de vigas joits </t>
  </si>
  <si>
    <t>Mampostería de 4to y 5to piso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</si>
</sst>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42">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14" fontId="8" fillId="4" borderId="13" xfId="0" applyNumberFormat="1" applyFont="1" applyFill="1" applyBorder="1" applyAlignment="1">
      <alignment vertical="center"/>
    </xf>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14" fontId="8" fillId="4" borderId="8" xfId="0" applyNumberFormat="1" applyFont="1" applyFill="1" applyBorder="1" applyAlignment="1">
      <alignment vertical="center"/>
    </xf>
    <xf numFmtId="0" fontId="8" fillId="4" borderId="8" xfId="0" applyFont="1" applyFill="1" applyBorder="1" applyAlignment="1">
      <alignment vertical="center"/>
    </xf>
    <xf numFmtId="49" fontId="14" fillId="0" borderId="72" xfId="0" applyNumberFormat="1" applyFont="1" applyBorder="1"/>
    <xf numFmtId="14" fontId="8" fillId="4" borderId="0" xfId="0" applyNumberFormat="1" applyFont="1" applyFill="1" applyAlignment="1">
      <alignment vertical="center"/>
    </xf>
    <xf numFmtId="0" fontId="8" fillId="4" borderId="0" xfId="0" applyFont="1" applyFill="1" applyAlignment="1">
      <alignment vertical="center"/>
    </xf>
    <xf numFmtId="49" fontId="14" fillId="0" borderId="8" xfId="0" applyNumberFormat="1" applyFont="1" applyBorder="1"/>
    <xf numFmtId="49" fontId="15" fillId="0" borderId="8" xfId="0" applyNumberFormat="1" applyFont="1" applyBorder="1"/>
    <xf numFmtId="167" fontId="14" fillId="0" borderId="8" xfId="1" applyFont="1" applyFill="1" applyBorder="1" applyAlignment="1">
      <alignment horizontal="center"/>
    </xf>
    <xf numFmtId="0" fontId="8" fillId="4" borderId="13" xfId="0" applyFont="1" applyFill="1" applyBorder="1" applyAlignment="1">
      <alignment horizontal="center" vertic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5" fontId="11" fillId="0" borderId="21" xfId="2"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14" fontId="11" fillId="0" borderId="21" xfId="4" applyNumberFormat="1" applyFont="1" applyFill="1" applyBorder="1" applyAlignment="1">
      <alignment horizontal="center"/>
    </xf>
    <xf numFmtId="0" fontId="11" fillId="0" borderId="22" xfId="3" applyFont="1" applyBorder="1" applyAlignment="1">
      <alignment horizontal="center"/>
    </xf>
    <xf numFmtId="169" fontId="11" fillId="0" borderId="21" xfId="2" applyNumberFormat="1"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0" fontId="12" fillId="0" borderId="21" xfId="6"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vertic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8" xfId="1" applyFont="1" applyFill="1" applyBorder="1" applyAlignment="1">
      <alignment horizontal="left"/>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3" borderId="1" xfId="0"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7</xdr:col>
      <xdr:colOff>301625</xdr:colOff>
      <xdr:row>88</xdr:row>
      <xdr:rowOff>27780</xdr:rowOff>
    </xdr:from>
    <xdr:to>
      <xdr:col>15</xdr:col>
      <xdr:colOff>623094</xdr:colOff>
      <xdr:row>88</xdr:row>
      <xdr:rowOff>3505189</xdr:rowOff>
    </xdr:to>
    <xdr:pic>
      <xdr:nvPicPr>
        <xdr:cNvPr id="10" name="Imagen 9">
          <a:extLst>
            <a:ext uri="{FF2B5EF4-FFF2-40B4-BE49-F238E27FC236}">
              <a16:creationId xmlns:a16="http://schemas.microsoft.com/office/drawing/2014/main" id="{12FB57A5-0328-4FEE-8AD9-7B685C6EBB3C}"/>
            </a:ext>
          </a:extLst>
        </xdr:cNvPr>
        <xdr:cNvPicPr>
          <a:picLocks noChangeAspect="1"/>
        </xdr:cNvPicPr>
      </xdr:nvPicPr>
      <xdr:blipFill rotWithShape="1">
        <a:blip xmlns:r="http://schemas.openxmlformats.org/officeDocument/2006/relationships" r:embed="rId2"/>
        <a:srcRect l="9366"/>
        <a:stretch/>
      </xdr:blipFill>
      <xdr:spPr>
        <a:xfrm>
          <a:off x="5016500" y="26142155"/>
          <a:ext cx="4591844" cy="3477409"/>
        </a:xfrm>
        <a:prstGeom prst="rect">
          <a:avLst/>
        </a:prstGeom>
      </xdr:spPr>
    </xdr:pic>
    <xdr:clientData/>
  </xdr:twoCellAnchor>
  <xdr:twoCellAnchor editAs="oneCell">
    <xdr:from>
      <xdr:col>1</xdr:col>
      <xdr:colOff>75403</xdr:colOff>
      <xdr:row>88</xdr:row>
      <xdr:rowOff>51592</xdr:rowOff>
    </xdr:from>
    <xdr:to>
      <xdr:col>7</xdr:col>
      <xdr:colOff>190499</xdr:colOff>
      <xdr:row>88</xdr:row>
      <xdr:rowOff>3472713</xdr:rowOff>
    </xdr:to>
    <xdr:pic>
      <xdr:nvPicPr>
        <xdr:cNvPr id="29" name="Imagen 28">
          <a:extLst>
            <a:ext uri="{FF2B5EF4-FFF2-40B4-BE49-F238E27FC236}">
              <a16:creationId xmlns:a16="http://schemas.microsoft.com/office/drawing/2014/main" id="{5E337821-4FD3-462A-981D-1A09D167274B}"/>
            </a:ext>
          </a:extLst>
        </xdr:cNvPr>
        <xdr:cNvPicPr>
          <a:picLocks noChangeAspect="1"/>
        </xdr:cNvPicPr>
      </xdr:nvPicPr>
      <xdr:blipFill rotWithShape="1">
        <a:blip xmlns:r="http://schemas.openxmlformats.org/officeDocument/2006/relationships" r:embed="rId3"/>
        <a:srcRect l="23805"/>
        <a:stretch/>
      </xdr:blipFill>
      <xdr:spPr>
        <a:xfrm flipH="1">
          <a:off x="472278" y="26165967"/>
          <a:ext cx="4433096" cy="3421121"/>
        </a:xfrm>
        <a:prstGeom prst="rect">
          <a:avLst/>
        </a:prstGeom>
      </xdr:spPr>
    </xdr:pic>
    <xdr:clientData/>
  </xdr:twoCellAnchor>
  <xdr:twoCellAnchor editAs="oneCell">
    <xdr:from>
      <xdr:col>25</xdr:col>
      <xdr:colOff>238126</xdr:colOff>
      <xdr:row>92</xdr:row>
      <xdr:rowOff>79375</xdr:rowOff>
    </xdr:from>
    <xdr:to>
      <xdr:col>34</xdr:col>
      <xdr:colOff>666584</xdr:colOff>
      <xdr:row>92</xdr:row>
      <xdr:rowOff>3710781</xdr:rowOff>
    </xdr:to>
    <xdr:pic>
      <xdr:nvPicPr>
        <xdr:cNvPr id="31" name="Imagen 30">
          <a:extLst>
            <a:ext uri="{FF2B5EF4-FFF2-40B4-BE49-F238E27FC236}">
              <a16:creationId xmlns:a16="http://schemas.microsoft.com/office/drawing/2014/main" id="{B43E3C48-8498-46F6-991C-3D625FB614DF}"/>
            </a:ext>
          </a:extLst>
        </xdr:cNvPr>
        <xdr:cNvPicPr>
          <a:picLocks noChangeAspect="1"/>
        </xdr:cNvPicPr>
      </xdr:nvPicPr>
      <xdr:blipFill>
        <a:blip xmlns:r="http://schemas.openxmlformats.org/officeDocument/2006/relationships" r:embed="rId4"/>
        <a:stretch>
          <a:fillRect/>
        </a:stretch>
      </xdr:blipFill>
      <xdr:spPr>
        <a:xfrm>
          <a:off x="14862970" y="33178750"/>
          <a:ext cx="4575802" cy="3631406"/>
        </a:xfrm>
        <a:prstGeom prst="rect">
          <a:avLst/>
        </a:prstGeom>
      </xdr:spPr>
    </xdr:pic>
    <xdr:clientData/>
  </xdr:twoCellAnchor>
  <xdr:twoCellAnchor editAs="oneCell">
    <xdr:from>
      <xdr:col>7</xdr:col>
      <xdr:colOff>142875</xdr:colOff>
      <xdr:row>94</xdr:row>
      <xdr:rowOff>35718</xdr:rowOff>
    </xdr:from>
    <xdr:to>
      <xdr:col>15</xdr:col>
      <xdr:colOff>646907</xdr:colOff>
      <xdr:row>94</xdr:row>
      <xdr:rowOff>3686968</xdr:rowOff>
    </xdr:to>
    <xdr:pic>
      <xdr:nvPicPr>
        <xdr:cNvPr id="37" name="Imagen 36">
          <a:extLst>
            <a:ext uri="{FF2B5EF4-FFF2-40B4-BE49-F238E27FC236}">
              <a16:creationId xmlns:a16="http://schemas.microsoft.com/office/drawing/2014/main" id="{3FC30EB1-41BB-4823-B4F2-5DC3CCDAC11A}"/>
            </a:ext>
          </a:extLst>
        </xdr:cNvPr>
        <xdr:cNvPicPr>
          <a:picLocks noChangeAspect="1"/>
        </xdr:cNvPicPr>
      </xdr:nvPicPr>
      <xdr:blipFill>
        <a:blip xmlns:r="http://schemas.openxmlformats.org/officeDocument/2006/relationships" r:embed="rId5"/>
        <a:stretch>
          <a:fillRect/>
        </a:stretch>
      </xdr:blipFill>
      <xdr:spPr>
        <a:xfrm flipH="1">
          <a:off x="4857750" y="38421468"/>
          <a:ext cx="4774407" cy="3651250"/>
        </a:xfrm>
        <a:prstGeom prst="rect">
          <a:avLst/>
        </a:prstGeom>
      </xdr:spPr>
    </xdr:pic>
    <xdr:clientData/>
  </xdr:twoCellAnchor>
  <xdr:twoCellAnchor editAs="oneCell">
    <xdr:from>
      <xdr:col>1</xdr:col>
      <xdr:colOff>35719</xdr:colOff>
      <xdr:row>94</xdr:row>
      <xdr:rowOff>79376</xdr:rowOff>
    </xdr:from>
    <xdr:to>
      <xdr:col>7</xdr:col>
      <xdr:colOff>11733</xdr:colOff>
      <xdr:row>94</xdr:row>
      <xdr:rowOff>3667126</xdr:rowOff>
    </xdr:to>
    <xdr:pic>
      <xdr:nvPicPr>
        <xdr:cNvPr id="38" name="Imagen 37">
          <a:extLst>
            <a:ext uri="{FF2B5EF4-FFF2-40B4-BE49-F238E27FC236}">
              <a16:creationId xmlns:a16="http://schemas.microsoft.com/office/drawing/2014/main" id="{E8C89FAE-DBEB-4F05-8343-63F1A0BB1951}"/>
            </a:ext>
          </a:extLst>
        </xdr:cNvPr>
        <xdr:cNvPicPr>
          <a:picLocks noChangeAspect="1"/>
        </xdr:cNvPicPr>
      </xdr:nvPicPr>
      <xdr:blipFill>
        <a:blip xmlns:r="http://schemas.openxmlformats.org/officeDocument/2006/relationships" r:embed="rId6"/>
        <a:stretch>
          <a:fillRect/>
        </a:stretch>
      </xdr:blipFill>
      <xdr:spPr>
        <a:xfrm flipH="1">
          <a:off x="432594" y="38465126"/>
          <a:ext cx="4294014" cy="3587750"/>
        </a:xfrm>
        <a:prstGeom prst="rect">
          <a:avLst/>
        </a:prstGeom>
      </xdr:spPr>
    </xdr:pic>
    <xdr:clientData/>
  </xdr:twoCellAnchor>
  <xdr:twoCellAnchor editAs="oneCell">
    <xdr:from>
      <xdr:col>16</xdr:col>
      <xdr:colOff>79375</xdr:colOff>
      <xdr:row>92</xdr:row>
      <xdr:rowOff>95251</xdr:rowOff>
    </xdr:from>
    <xdr:to>
      <xdr:col>25</xdr:col>
      <xdr:colOff>166463</xdr:colOff>
      <xdr:row>92</xdr:row>
      <xdr:rowOff>3698875</xdr:rowOff>
    </xdr:to>
    <xdr:pic>
      <xdr:nvPicPr>
        <xdr:cNvPr id="3" name="Imagen 2">
          <a:extLst>
            <a:ext uri="{FF2B5EF4-FFF2-40B4-BE49-F238E27FC236}">
              <a16:creationId xmlns:a16="http://schemas.microsoft.com/office/drawing/2014/main" id="{9B0B485A-806A-2BF4-BA08-FAF8EAADAF6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794875" y="34417001"/>
          <a:ext cx="4547963" cy="3603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79375</xdr:colOff>
      <xdr:row>88</xdr:row>
      <xdr:rowOff>47625</xdr:rowOff>
    </xdr:from>
    <xdr:to>
      <xdr:col>25</xdr:col>
      <xdr:colOff>254000</xdr:colOff>
      <xdr:row>88</xdr:row>
      <xdr:rowOff>3476624</xdr:rowOff>
    </xdr:to>
    <xdr:pic>
      <xdr:nvPicPr>
        <xdr:cNvPr id="4" name="Imagen 3">
          <a:extLst>
            <a:ext uri="{FF2B5EF4-FFF2-40B4-BE49-F238E27FC236}">
              <a16:creationId xmlns:a16="http://schemas.microsoft.com/office/drawing/2014/main" id="{1B74CEE1-8CDD-E1DF-CCCF-6C02F8BC282D}"/>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9794875" y="26162000"/>
          <a:ext cx="4635500" cy="3428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301625</xdr:colOff>
      <xdr:row>88</xdr:row>
      <xdr:rowOff>47625</xdr:rowOff>
    </xdr:from>
    <xdr:to>
      <xdr:col>34</xdr:col>
      <xdr:colOff>700983</xdr:colOff>
      <xdr:row>88</xdr:row>
      <xdr:rowOff>3460750</xdr:rowOff>
    </xdr:to>
    <xdr:pic>
      <xdr:nvPicPr>
        <xdr:cNvPr id="5" name="Imagen 4">
          <a:extLst>
            <a:ext uri="{FF2B5EF4-FFF2-40B4-BE49-F238E27FC236}">
              <a16:creationId xmlns:a16="http://schemas.microsoft.com/office/drawing/2014/main" id="{89D068C2-6913-CE87-D052-E9BECC38DC2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4478000" y="26162000"/>
          <a:ext cx="4368108" cy="341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47625</xdr:colOff>
      <xdr:row>90</xdr:row>
      <xdr:rowOff>63500</xdr:rowOff>
    </xdr:from>
    <xdr:to>
      <xdr:col>25</xdr:col>
      <xdr:colOff>238125</xdr:colOff>
      <xdr:row>90</xdr:row>
      <xdr:rowOff>3905250</xdr:rowOff>
    </xdr:to>
    <xdr:pic>
      <xdr:nvPicPr>
        <xdr:cNvPr id="6" name="Imagen 5">
          <a:extLst>
            <a:ext uri="{FF2B5EF4-FFF2-40B4-BE49-F238E27FC236}">
              <a16:creationId xmlns:a16="http://schemas.microsoft.com/office/drawing/2014/main" id="{23BC48A6-4FF5-DF53-CDDB-90F95B7FF04F}"/>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9763125" y="30067250"/>
          <a:ext cx="4651375" cy="384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90</xdr:row>
      <xdr:rowOff>95249</xdr:rowOff>
    </xdr:from>
    <xdr:to>
      <xdr:col>15</xdr:col>
      <xdr:colOff>650875</xdr:colOff>
      <xdr:row>90</xdr:row>
      <xdr:rowOff>3889374</xdr:rowOff>
    </xdr:to>
    <xdr:pic>
      <xdr:nvPicPr>
        <xdr:cNvPr id="8" name="Imagen 7">
          <a:extLst>
            <a:ext uri="{FF2B5EF4-FFF2-40B4-BE49-F238E27FC236}">
              <a16:creationId xmlns:a16="http://schemas.microsoft.com/office/drawing/2014/main" id="{43C0C183-C7AB-DF45-6958-6DCEE08F8CC9}"/>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flipH="1">
          <a:off x="5095875" y="30098999"/>
          <a:ext cx="4540250" cy="379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301626</xdr:colOff>
      <xdr:row>90</xdr:row>
      <xdr:rowOff>79376</xdr:rowOff>
    </xdr:from>
    <xdr:to>
      <xdr:col>34</xdr:col>
      <xdr:colOff>682626</xdr:colOff>
      <xdr:row>90</xdr:row>
      <xdr:rowOff>3857626</xdr:rowOff>
    </xdr:to>
    <xdr:pic>
      <xdr:nvPicPr>
        <xdr:cNvPr id="11" name="Imagen 10">
          <a:extLst>
            <a:ext uri="{FF2B5EF4-FFF2-40B4-BE49-F238E27FC236}">
              <a16:creationId xmlns:a16="http://schemas.microsoft.com/office/drawing/2014/main" id="{296DD75A-41DC-587D-5DE1-BF9B79164DA8}"/>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4478001" y="30083126"/>
          <a:ext cx="4349750" cy="377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31750</xdr:colOff>
      <xdr:row>90</xdr:row>
      <xdr:rowOff>63500</xdr:rowOff>
    </xdr:from>
    <xdr:to>
      <xdr:col>7</xdr:col>
      <xdr:colOff>269875</xdr:colOff>
      <xdr:row>90</xdr:row>
      <xdr:rowOff>3937882</xdr:rowOff>
    </xdr:to>
    <xdr:pic>
      <xdr:nvPicPr>
        <xdr:cNvPr id="12" name="Imagen 11">
          <a:extLst>
            <a:ext uri="{FF2B5EF4-FFF2-40B4-BE49-F238E27FC236}">
              <a16:creationId xmlns:a16="http://schemas.microsoft.com/office/drawing/2014/main" id="{172EECFF-31F7-15F5-7945-BCB9A2D0E3C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28625" y="30067250"/>
          <a:ext cx="4556125" cy="3874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79374</xdr:colOff>
      <xdr:row>94</xdr:row>
      <xdr:rowOff>31750</xdr:rowOff>
    </xdr:from>
    <xdr:to>
      <xdr:col>25</xdr:col>
      <xdr:colOff>111124</xdr:colOff>
      <xdr:row>94</xdr:row>
      <xdr:rowOff>3631750</xdr:rowOff>
    </xdr:to>
    <xdr:pic>
      <xdr:nvPicPr>
        <xdr:cNvPr id="13" name="Imagen 12">
          <a:extLst>
            <a:ext uri="{FF2B5EF4-FFF2-40B4-BE49-F238E27FC236}">
              <a16:creationId xmlns:a16="http://schemas.microsoft.com/office/drawing/2014/main" id="{E16928AE-4E45-0240-D2FF-D77650D7ECC6}"/>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794874" y="38417500"/>
          <a:ext cx="4492625" cy="36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15874</xdr:colOff>
      <xdr:row>92</xdr:row>
      <xdr:rowOff>63499</xdr:rowOff>
    </xdr:from>
    <xdr:to>
      <xdr:col>7</xdr:col>
      <xdr:colOff>285749</xdr:colOff>
      <xdr:row>92</xdr:row>
      <xdr:rowOff>3698874</xdr:rowOff>
    </xdr:to>
    <xdr:pic>
      <xdr:nvPicPr>
        <xdr:cNvPr id="14" name="Imagen 13">
          <a:extLst>
            <a:ext uri="{FF2B5EF4-FFF2-40B4-BE49-F238E27FC236}">
              <a16:creationId xmlns:a16="http://schemas.microsoft.com/office/drawing/2014/main" id="{8F94FF68-7710-6205-9F8D-BEDE84A0BAB7}"/>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12749" y="34385249"/>
          <a:ext cx="4587875" cy="363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31750</xdr:colOff>
      <xdr:row>92</xdr:row>
      <xdr:rowOff>95249</xdr:rowOff>
    </xdr:from>
    <xdr:to>
      <xdr:col>15</xdr:col>
      <xdr:colOff>571500</xdr:colOff>
      <xdr:row>92</xdr:row>
      <xdr:rowOff>3698874</xdr:rowOff>
    </xdr:to>
    <xdr:pic>
      <xdr:nvPicPr>
        <xdr:cNvPr id="15" name="Imagen 14">
          <a:extLst>
            <a:ext uri="{FF2B5EF4-FFF2-40B4-BE49-F238E27FC236}">
              <a16:creationId xmlns:a16="http://schemas.microsoft.com/office/drawing/2014/main" id="{3952B99A-F981-07DF-F5F0-9A7BB5E41BD3}"/>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5143500" y="34416999"/>
          <a:ext cx="4413250" cy="3603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269875</xdr:colOff>
      <xdr:row>94</xdr:row>
      <xdr:rowOff>63500</xdr:rowOff>
    </xdr:from>
    <xdr:to>
      <xdr:col>34</xdr:col>
      <xdr:colOff>635000</xdr:colOff>
      <xdr:row>94</xdr:row>
      <xdr:rowOff>3663500</xdr:rowOff>
    </xdr:to>
    <xdr:pic>
      <xdr:nvPicPr>
        <xdr:cNvPr id="16" name="Imagen 15">
          <a:extLst>
            <a:ext uri="{FF2B5EF4-FFF2-40B4-BE49-F238E27FC236}">
              <a16:creationId xmlns:a16="http://schemas.microsoft.com/office/drawing/2014/main" id="{82379DC0-2AA4-5C82-89C2-CAF193B3AFA9}"/>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4446250" y="38449250"/>
          <a:ext cx="4333875" cy="360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AN120"/>
  <sheetViews>
    <sheetView showGridLines="0" tabSelected="1" view="pageBreakPreview" topLeftCell="B39" zoomScale="60" zoomScaleNormal="60" workbookViewId="0">
      <selection activeCell="AE61" sqref="AE61:AI61"/>
    </sheetView>
  </sheetViews>
  <sheetFormatPr baseColWidth="10" defaultColWidth="11.42578125" defaultRowHeight="13.5" x14ac:dyDescent="0.25"/>
  <cols>
    <col min="1" max="3" width="5.85546875" style="1" customWidth="1"/>
    <col min="4" max="4" width="17" style="1" customWidth="1"/>
    <col min="5" max="5" width="10.42578125" style="1" customWidth="1"/>
    <col min="6" max="6" width="10.5703125" style="1" customWidth="1"/>
    <col min="7" max="7" width="15" style="1" customWidth="1"/>
    <col min="8" max="9" width="5.85546875" style="1" customWidth="1"/>
    <col min="10" max="10" width="8.140625" style="1" customWidth="1"/>
    <col min="11" max="11" width="6.5703125" style="1" customWidth="1"/>
    <col min="12" max="12" width="8.7109375" style="1" customWidth="1"/>
    <col min="13" max="13" width="13.140625" style="1" customWidth="1"/>
    <col min="14" max="14" width="6.5703125" style="1" customWidth="1"/>
    <col min="15" max="15" width="8.7109375" style="1" customWidth="1"/>
    <col min="16" max="16" width="10.85546875" style="1" customWidth="1"/>
    <col min="17" max="17" width="11.140625" style="1" customWidth="1"/>
    <col min="18" max="18" width="14.140625" style="1" customWidth="1"/>
    <col min="19" max="27" width="5.85546875" style="1" customWidth="1"/>
    <col min="28" max="31" width="6.42578125" style="1" customWidth="1"/>
    <col min="32" max="32" width="9.140625" style="1" customWidth="1"/>
    <col min="33" max="33" width="7" style="1" customWidth="1"/>
    <col min="34" max="34" width="5.85546875" style="1" customWidth="1"/>
    <col min="35" max="35" width="11.140625" style="1" customWidth="1"/>
    <col min="36" max="36" width="4.85546875" style="1" customWidth="1"/>
    <col min="37" max="37" width="22" style="1" bestFit="1" customWidth="1"/>
    <col min="38" max="38" width="14.85546875" style="1" customWidth="1"/>
    <col min="39" max="39" width="24.85546875" style="1" bestFit="1" customWidth="1"/>
    <col min="40" max="40" width="21.140625" style="1" bestFit="1" customWidth="1"/>
    <col min="41" max="41" width="18.85546875" style="1" customWidth="1"/>
    <col min="42" max="42" width="17.42578125" style="1" customWidth="1"/>
    <col min="43" max="46" width="4.85546875" style="1" customWidth="1"/>
    <col min="47" max="47" width="20.42578125" style="1" customWidth="1"/>
    <col min="48" max="49" width="4.85546875" style="1" customWidth="1"/>
    <col min="50" max="16384" width="11.42578125" style="1"/>
  </cols>
  <sheetData>
    <row r="1" spans="2:36" ht="14.25" thickBot="1" x14ac:dyDescent="0.3"/>
    <row r="2" spans="2:36" ht="73.5" customHeight="1" thickBot="1" x14ac:dyDescent="0.3">
      <c r="B2" s="78"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80"/>
    </row>
    <row r="3" spans="2:36" ht="14.25"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
      <c r="B4" s="81" t="s">
        <v>1</v>
      </c>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3"/>
      <c r="AJ4" s="4"/>
    </row>
    <row r="5" spans="2:36" ht="18" x14ac:dyDescent="0.25">
      <c r="B5" s="84" t="s">
        <v>2</v>
      </c>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6"/>
      <c r="AJ5" s="4"/>
    </row>
    <row r="6" spans="2:36" ht="20.100000000000001" customHeight="1" x14ac:dyDescent="0.25">
      <c r="B6" s="70" t="s">
        <v>3</v>
      </c>
      <c r="C6" s="76"/>
      <c r="D6" s="76"/>
      <c r="E6" s="76"/>
      <c r="F6" s="76"/>
      <c r="G6" s="76"/>
      <c r="H6" s="77"/>
      <c r="I6" s="73">
        <v>18</v>
      </c>
      <c r="J6" s="74"/>
      <c r="K6" s="74"/>
      <c r="L6" s="74"/>
      <c r="M6" s="74"/>
      <c r="N6" s="74"/>
      <c r="O6" s="74"/>
      <c r="P6" s="74"/>
      <c r="Q6" s="74"/>
      <c r="R6" s="74"/>
      <c r="S6" s="74"/>
      <c r="T6" s="74"/>
      <c r="U6" s="74"/>
      <c r="V6" s="74"/>
      <c r="W6" s="74"/>
      <c r="X6" s="74"/>
      <c r="Y6" s="74"/>
      <c r="Z6" s="74"/>
      <c r="AA6" s="74"/>
      <c r="AB6" s="74"/>
      <c r="AC6" s="74"/>
      <c r="AD6" s="74"/>
      <c r="AE6" s="74"/>
      <c r="AF6" s="74"/>
      <c r="AG6" s="74"/>
      <c r="AH6" s="74"/>
      <c r="AI6" s="75"/>
      <c r="AJ6" s="4"/>
    </row>
    <row r="7" spans="2:36" ht="20.100000000000001" customHeight="1" x14ac:dyDescent="0.25">
      <c r="B7" s="87" t="s">
        <v>4</v>
      </c>
      <c r="C7" s="88"/>
      <c r="D7" s="88"/>
      <c r="E7" s="88"/>
      <c r="F7" s="88"/>
      <c r="G7" s="88"/>
      <c r="H7" s="89"/>
      <c r="I7" s="90" t="s">
        <v>149</v>
      </c>
      <c r="J7" s="91"/>
      <c r="K7" s="91"/>
      <c r="L7" s="91"/>
      <c r="M7" s="91"/>
      <c r="N7" s="91"/>
      <c r="O7" s="91"/>
      <c r="P7" s="91"/>
      <c r="Q7" s="91"/>
      <c r="R7" s="91"/>
      <c r="S7" s="91"/>
      <c r="T7" s="91"/>
      <c r="U7" s="91"/>
      <c r="V7" s="91"/>
      <c r="W7" s="91"/>
      <c r="X7" s="91"/>
      <c r="Y7" s="91"/>
      <c r="Z7" s="91"/>
      <c r="AA7" s="91"/>
      <c r="AB7" s="91"/>
      <c r="AC7" s="91"/>
      <c r="AD7" s="91"/>
      <c r="AE7" s="91"/>
      <c r="AF7" s="91"/>
      <c r="AG7" s="91"/>
      <c r="AH7" s="91"/>
      <c r="AI7" s="92"/>
      <c r="AJ7" s="4"/>
    </row>
    <row r="8" spans="2:36" ht="20.100000000000001" customHeight="1" x14ac:dyDescent="0.25">
      <c r="B8" s="70" t="s">
        <v>5</v>
      </c>
      <c r="C8" s="71"/>
      <c r="D8" s="71"/>
      <c r="E8" s="71"/>
      <c r="F8" s="71"/>
      <c r="G8" s="71"/>
      <c r="H8" s="72"/>
      <c r="I8" s="73" t="s">
        <v>6</v>
      </c>
      <c r="J8" s="74"/>
      <c r="K8" s="74"/>
      <c r="L8" s="74"/>
      <c r="M8" s="74"/>
      <c r="N8" s="74"/>
      <c r="O8" s="74"/>
      <c r="P8" s="74"/>
      <c r="Q8" s="74"/>
      <c r="R8" s="74"/>
      <c r="S8" s="74"/>
      <c r="T8" s="74"/>
      <c r="U8" s="74"/>
      <c r="V8" s="74"/>
      <c r="W8" s="74"/>
      <c r="X8" s="74"/>
      <c r="Y8" s="74"/>
      <c r="Z8" s="74"/>
      <c r="AA8" s="74"/>
      <c r="AB8" s="74"/>
      <c r="AC8" s="74"/>
      <c r="AD8" s="74"/>
      <c r="AE8" s="74"/>
      <c r="AF8" s="74"/>
      <c r="AG8" s="74"/>
      <c r="AH8" s="74"/>
      <c r="AI8" s="75"/>
      <c r="AJ8" s="4"/>
    </row>
    <row r="9" spans="2:36" ht="20.100000000000001" customHeight="1" x14ac:dyDescent="0.25">
      <c r="B9" s="70" t="s">
        <v>7</v>
      </c>
      <c r="C9" s="76"/>
      <c r="D9" s="76"/>
      <c r="E9" s="76"/>
      <c r="F9" s="76"/>
      <c r="G9" s="76"/>
      <c r="H9" s="77"/>
      <c r="I9" s="73" t="s">
        <v>8</v>
      </c>
      <c r="J9" s="74"/>
      <c r="K9" s="74"/>
      <c r="L9" s="74"/>
      <c r="M9" s="74"/>
      <c r="N9" s="74"/>
      <c r="O9" s="74"/>
      <c r="P9" s="74"/>
      <c r="Q9" s="74"/>
      <c r="R9" s="74"/>
      <c r="S9" s="74"/>
      <c r="T9" s="74"/>
      <c r="U9" s="74"/>
      <c r="V9" s="74"/>
      <c r="W9" s="74"/>
      <c r="X9" s="74"/>
      <c r="Y9" s="74"/>
      <c r="Z9" s="74"/>
      <c r="AA9" s="74"/>
      <c r="AB9" s="74"/>
      <c r="AC9" s="74"/>
      <c r="AD9" s="74"/>
      <c r="AE9" s="74"/>
      <c r="AF9" s="74"/>
      <c r="AG9" s="74"/>
      <c r="AH9" s="74"/>
      <c r="AI9" s="75"/>
      <c r="AJ9" s="4"/>
    </row>
    <row r="10" spans="2:36" ht="20.100000000000001" customHeight="1" x14ac:dyDescent="0.25">
      <c r="B10" s="70" t="s">
        <v>9</v>
      </c>
      <c r="C10" s="76"/>
      <c r="D10" s="76"/>
      <c r="E10" s="76"/>
      <c r="F10" s="76"/>
      <c r="G10" s="76"/>
      <c r="H10" s="77"/>
      <c r="I10" s="73" t="s">
        <v>10</v>
      </c>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5"/>
      <c r="AJ10" s="4"/>
    </row>
    <row r="11" spans="2:36" s="6" customFormat="1" ht="62.45" customHeight="1" thickBot="1" x14ac:dyDescent="0.3">
      <c r="B11" s="99" t="s">
        <v>11</v>
      </c>
      <c r="C11" s="100"/>
      <c r="D11" s="100"/>
      <c r="E11" s="100"/>
      <c r="F11" s="100"/>
      <c r="G11" s="100"/>
      <c r="H11" s="101"/>
      <c r="I11" s="102" t="s">
        <v>12</v>
      </c>
      <c r="J11" s="103"/>
      <c r="K11" s="103"/>
      <c r="L11" s="103"/>
      <c r="M11" s="103"/>
      <c r="N11" s="103"/>
      <c r="O11" s="103"/>
      <c r="P11" s="103"/>
      <c r="Q11" s="103"/>
      <c r="R11" s="103"/>
      <c r="S11" s="103"/>
      <c r="T11" s="103"/>
      <c r="U11" s="103"/>
      <c r="V11" s="103"/>
      <c r="W11" s="103"/>
      <c r="X11" s="103"/>
      <c r="Y11" s="103"/>
      <c r="Z11" s="103"/>
      <c r="AA11" s="103"/>
      <c r="AB11" s="103"/>
      <c r="AC11" s="103"/>
      <c r="AD11" s="103"/>
      <c r="AE11" s="103"/>
      <c r="AF11" s="103"/>
      <c r="AG11" s="103"/>
      <c r="AH11" s="103"/>
      <c r="AI11" s="104"/>
      <c r="AJ11" s="5"/>
    </row>
    <row r="12" spans="2:36" s="6" customFormat="1" ht="18.75" thickBot="1" x14ac:dyDescent="0.3">
      <c r="B12" s="81" t="s">
        <v>13</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3"/>
      <c r="AJ12" s="5"/>
    </row>
    <row r="13" spans="2:36" s="6" customFormat="1" ht="18" x14ac:dyDescent="0.25">
      <c r="B13" s="93" t="s">
        <v>14</v>
      </c>
      <c r="C13" s="94"/>
      <c r="D13" s="94"/>
      <c r="E13" s="94"/>
      <c r="F13" s="94"/>
      <c r="G13" s="94"/>
      <c r="H13" s="94"/>
      <c r="I13" s="105">
        <v>33764596959</v>
      </c>
      <c r="J13" s="105"/>
      <c r="K13" s="105"/>
      <c r="L13" s="105"/>
      <c r="M13" s="105"/>
      <c r="N13" s="106" t="s">
        <v>15</v>
      </c>
      <c r="O13" s="107"/>
      <c r="P13" s="107"/>
      <c r="Q13" s="107"/>
      <c r="R13" s="107"/>
      <c r="S13" s="107"/>
      <c r="T13" s="107"/>
      <c r="U13" s="107"/>
      <c r="V13" s="107"/>
      <c r="W13" s="107"/>
      <c r="X13" s="107"/>
      <c r="Y13" s="107"/>
      <c r="Z13" s="107"/>
      <c r="AA13" s="107"/>
      <c r="AB13" s="107"/>
      <c r="AC13" s="107"/>
      <c r="AD13" s="107"/>
      <c r="AE13" s="107"/>
      <c r="AF13" s="107"/>
      <c r="AG13" s="107"/>
      <c r="AH13" s="107"/>
      <c r="AI13" s="108"/>
      <c r="AJ13" s="5"/>
    </row>
    <row r="14" spans="2:36" s="6" customFormat="1" ht="18" x14ac:dyDescent="0.25">
      <c r="B14" s="93" t="s">
        <v>16</v>
      </c>
      <c r="C14" s="94"/>
      <c r="D14" s="94"/>
      <c r="E14" s="94"/>
      <c r="F14" s="94"/>
      <c r="G14" s="94"/>
      <c r="H14" s="94"/>
      <c r="I14" s="95" t="s">
        <v>17</v>
      </c>
      <c r="J14" s="95"/>
      <c r="K14" s="95"/>
      <c r="L14" s="95"/>
      <c r="M14" s="95"/>
      <c r="N14" s="96"/>
      <c r="O14" s="97"/>
      <c r="P14" s="97"/>
      <c r="Q14" s="97"/>
      <c r="R14" s="97"/>
      <c r="S14" s="97"/>
      <c r="T14" s="97"/>
      <c r="U14" s="97"/>
      <c r="V14" s="97"/>
      <c r="W14" s="97"/>
      <c r="X14" s="97"/>
      <c r="Y14" s="97"/>
      <c r="Z14" s="97"/>
      <c r="AA14" s="97"/>
      <c r="AB14" s="97"/>
      <c r="AC14" s="97"/>
      <c r="AD14" s="97"/>
      <c r="AE14" s="97"/>
      <c r="AF14" s="97"/>
      <c r="AG14" s="97"/>
      <c r="AH14" s="97"/>
      <c r="AI14" s="98"/>
      <c r="AJ14" s="5"/>
    </row>
    <row r="15" spans="2:36" s="6" customFormat="1" ht="18" x14ac:dyDescent="0.25">
      <c r="B15" s="93" t="s">
        <v>18</v>
      </c>
      <c r="C15" s="94"/>
      <c r="D15" s="94"/>
      <c r="E15" s="94"/>
      <c r="F15" s="94"/>
      <c r="G15" s="94"/>
      <c r="H15" s="94"/>
      <c r="I15" s="95" t="s">
        <v>19</v>
      </c>
      <c r="J15" s="95"/>
      <c r="K15" s="95"/>
      <c r="L15" s="95"/>
      <c r="M15" s="95"/>
      <c r="N15" s="96"/>
      <c r="O15" s="97"/>
      <c r="P15" s="97"/>
      <c r="Q15" s="97"/>
      <c r="R15" s="97"/>
      <c r="S15" s="97"/>
      <c r="T15" s="97"/>
      <c r="U15" s="97"/>
      <c r="V15" s="97"/>
      <c r="W15" s="97"/>
      <c r="X15" s="97"/>
      <c r="Y15" s="97"/>
      <c r="Z15" s="97"/>
      <c r="AA15" s="97"/>
      <c r="AB15" s="97"/>
      <c r="AC15" s="97"/>
      <c r="AD15" s="97"/>
      <c r="AE15" s="97"/>
      <c r="AF15" s="97"/>
      <c r="AG15" s="97"/>
      <c r="AH15" s="97"/>
      <c r="AI15" s="98"/>
      <c r="AJ15" s="5"/>
    </row>
    <row r="16" spans="2:36" s="6" customFormat="1" ht="20.100000000000001" customHeight="1" x14ac:dyDescent="0.25">
      <c r="B16" s="117" t="s">
        <v>20</v>
      </c>
      <c r="C16" s="118"/>
      <c r="D16" s="118"/>
      <c r="E16" s="118"/>
      <c r="F16" s="118"/>
      <c r="G16" s="118"/>
      <c r="H16" s="118"/>
      <c r="I16" s="119" t="s">
        <v>21</v>
      </c>
      <c r="J16" s="119"/>
      <c r="K16" s="119"/>
      <c r="L16" s="119"/>
      <c r="M16" s="119"/>
      <c r="N16" s="119" t="s">
        <v>22</v>
      </c>
      <c r="O16" s="119"/>
      <c r="P16" s="119"/>
      <c r="Q16" s="119"/>
      <c r="R16" s="119"/>
      <c r="S16" s="119" t="s">
        <v>7</v>
      </c>
      <c r="T16" s="119"/>
      <c r="U16" s="119"/>
      <c r="V16" s="119"/>
      <c r="W16" s="119"/>
      <c r="X16" s="119"/>
      <c r="Y16" s="119" t="s">
        <v>5</v>
      </c>
      <c r="Z16" s="119"/>
      <c r="AA16" s="119"/>
      <c r="AB16" s="119"/>
      <c r="AC16" s="119"/>
      <c r="AD16" s="119" t="s">
        <v>23</v>
      </c>
      <c r="AE16" s="119"/>
      <c r="AF16" s="119"/>
      <c r="AG16" s="119"/>
      <c r="AH16" s="119"/>
      <c r="AI16" s="120"/>
      <c r="AJ16" s="5"/>
    </row>
    <row r="17" spans="1:39" s="6" customFormat="1" ht="20.100000000000001" customHeight="1" x14ac:dyDescent="0.25">
      <c r="B17" s="109" t="s">
        <v>24</v>
      </c>
      <c r="C17" s="110"/>
      <c r="D17" s="110"/>
      <c r="E17" s="110"/>
      <c r="F17" s="110"/>
      <c r="G17" s="110"/>
      <c r="H17" s="110"/>
      <c r="I17" s="111">
        <f>+I13</f>
        <v>33764596959</v>
      </c>
      <c r="J17" s="111"/>
      <c r="K17" s="111"/>
      <c r="L17" s="111"/>
      <c r="M17" s="111"/>
      <c r="N17" s="112"/>
      <c r="O17" s="112"/>
      <c r="P17" s="112"/>
      <c r="Q17" s="112"/>
      <c r="R17" s="112"/>
      <c r="S17" s="112"/>
      <c r="T17" s="112"/>
      <c r="U17" s="112"/>
      <c r="V17" s="112"/>
      <c r="W17" s="112"/>
      <c r="X17" s="112"/>
      <c r="Y17" s="113"/>
      <c r="Z17" s="113"/>
      <c r="AA17" s="113"/>
      <c r="AB17" s="113"/>
      <c r="AC17" s="113"/>
      <c r="AD17" s="114">
        <v>0</v>
      </c>
      <c r="AE17" s="115"/>
      <c r="AF17" s="115"/>
      <c r="AG17" s="115"/>
      <c r="AH17" s="115"/>
      <c r="AI17" s="116"/>
      <c r="AJ17" s="5"/>
    </row>
    <row r="18" spans="1:39" s="7" customFormat="1" ht="20.100000000000001" customHeight="1" x14ac:dyDescent="0.25">
      <c r="B18" s="109" t="s">
        <v>25</v>
      </c>
      <c r="C18" s="110"/>
      <c r="D18" s="110"/>
      <c r="E18" s="110"/>
      <c r="F18" s="110"/>
      <c r="G18" s="110"/>
      <c r="H18" s="110"/>
      <c r="I18" s="95"/>
      <c r="J18" s="95"/>
      <c r="K18" s="95"/>
      <c r="L18" s="95"/>
      <c r="M18" s="95"/>
      <c r="N18" s="128"/>
      <c r="O18" s="129"/>
      <c r="P18" s="129"/>
      <c r="Q18" s="129"/>
      <c r="R18" s="130"/>
      <c r="S18" s="128"/>
      <c r="T18" s="129"/>
      <c r="U18" s="129"/>
      <c r="V18" s="129"/>
      <c r="W18" s="129"/>
      <c r="X18" s="130"/>
      <c r="Y18" s="128"/>
      <c r="Z18" s="129"/>
      <c r="AA18" s="129"/>
      <c r="AB18" s="129"/>
      <c r="AC18" s="130"/>
      <c r="AD18" s="128"/>
      <c r="AE18" s="129"/>
      <c r="AF18" s="129"/>
      <c r="AG18" s="129"/>
      <c r="AH18" s="129"/>
      <c r="AI18" s="131"/>
      <c r="AJ18" s="5"/>
    </row>
    <row r="19" spans="1:39" s="8" customFormat="1" ht="19.5" x14ac:dyDescent="0.3">
      <c r="B19" s="121" t="s">
        <v>26</v>
      </c>
      <c r="C19" s="122"/>
      <c r="D19" s="122"/>
      <c r="E19" s="122"/>
      <c r="F19" s="122"/>
      <c r="G19" s="122"/>
      <c r="H19" s="122"/>
      <c r="I19" s="123">
        <f>+I17</f>
        <v>33764596959</v>
      </c>
      <c r="J19" s="123"/>
      <c r="K19" s="123"/>
      <c r="L19" s="123"/>
      <c r="M19" s="123"/>
      <c r="N19" s="124">
        <f>SUM(N17:R18)</f>
        <v>0</v>
      </c>
      <c r="O19" s="124"/>
      <c r="P19" s="124"/>
      <c r="Q19" s="124"/>
      <c r="R19" s="124"/>
      <c r="S19" s="124">
        <f>SUM(S17:X18)</f>
        <v>0</v>
      </c>
      <c r="T19" s="124"/>
      <c r="U19" s="124"/>
      <c r="V19" s="124"/>
      <c r="W19" s="124"/>
      <c r="X19" s="124"/>
      <c r="Y19" s="125">
        <f>SUM(Y17:AC18)</f>
        <v>0</v>
      </c>
      <c r="Z19" s="125"/>
      <c r="AA19" s="125"/>
      <c r="AB19" s="125"/>
      <c r="AC19" s="125"/>
      <c r="AD19" s="126">
        <f>SUM(I19:AC19)</f>
        <v>33764596959</v>
      </c>
      <c r="AE19" s="126"/>
      <c r="AF19" s="126"/>
      <c r="AG19" s="126"/>
      <c r="AH19" s="126"/>
      <c r="AI19" s="127"/>
      <c r="AJ19" s="9"/>
    </row>
    <row r="20" spans="1:39" s="6" customFormat="1" ht="18" x14ac:dyDescent="0.25">
      <c r="B20" s="93" t="s">
        <v>27</v>
      </c>
      <c r="C20" s="94"/>
      <c r="D20" s="94"/>
      <c r="E20" s="94"/>
      <c r="F20" s="94"/>
      <c r="G20" s="94"/>
      <c r="H20" s="94"/>
      <c r="I20" s="95"/>
      <c r="J20" s="95"/>
      <c r="K20" s="95"/>
      <c r="L20" s="95"/>
      <c r="M20" s="95"/>
      <c r="N20" s="136"/>
      <c r="O20" s="136"/>
      <c r="P20" s="136"/>
      <c r="Q20" s="136"/>
      <c r="R20" s="136"/>
      <c r="S20" s="137"/>
      <c r="T20" s="138"/>
      <c r="U20" s="138"/>
      <c r="V20" s="138"/>
      <c r="W20" s="138"/>
      <c r="X20" s="139"/>
      <c r="Y20" s="137"/>
      <c r="Z20" s="138"/>
      <c r="AA20" s="138"/>
      <c r="AB20" s="138"/>
      <c r="AC20" s="139"/>
      <c r="AD20" s="137"/>
      <c r="AE20" s="138"/>
      <c r="AF20" s="138"/>
      <c r="AG20" s="138"/>
      <c r="AH20" s="138"/>
      <c r="AI20" s="140"/>
      <c r="AJ20" s="5"/>
    </row>
    <row r="21" spans="1:39" s="6" customFormat="1" ht="20.100000000000001" customHeight="1" x14ac:dyDescent="0.3">
      <c r="B21" s="70" t="s">
        <v>28</v>
      </c>
      <c r="C21" s="76"/>
      <c r="D21" s="76"/>
      <c r="E21" s="76"/>
      <c r="F21" s="76"/>
      <c r="G21" s="76"/>
      <c r="H21" s="77"/>
      <c r="I21" s="95" t="s">
        <v>29</v>
      </c>
      <c r="J21" s="95"/>
      <c r="K21" s="95"/>
      <c r="L21" s="95"/>
      <c r="M21" s="95"/>
      <c r="N21" s="132"/>
      <c r="O21" s="133"/>
      <c r="P21" s="133"/>
      <c r="Q21" s="133"/>
      <c r="R21" s="134"/>
      <c r="S21" s="132"/>
      <c r="T21" s="133"/>
      <c r="U21" s="133"/>
      <c r="V21" s="133"/>
      <c r="W21" s="133"/>
      <c r="X21" s="134"/>
      <c r="Y21" s="132"/>
      <c r="Z21" s="133"/>
      <c r="AA21" s="133"/>
      <c r="AB21" s="133"/>
      <c r="AC21" s="134"/>
      <c r="AD21" s="132"/>
      <c r="AE21" s="133"/>
      <c r="AF21" s="133"/>
      <c r="AG21" s="133"/>
      <c r="AH21" s="133"/>
      <c r="AI21" s="135"/>
      <c r="AJ21" s="5"/>
    </row>
    <row r="22" spans="1:39" ht="18.75" thickBot="1" x14ac:dyDescent="0.3">
      <c r="B22" s="141" t="s">
        <v>30</v>
      </c>
      <c r="C22" s="142"/>
      <c r="D22" s="142"/>
      <c r="E22" s="142"/>
      <c r="F22" s="142"/>
      <c r="G22" s="142"/>
      <c r="H22" s="143"/>
      <c r="I22" s="144" t="s">
        <v>141</v>
      </c>
      <c r="J22" s="144"/>
      <c r="K22" s="144"/>
      <c r="L22" s="144"/>
      <c r="M22" s="144"/>
      <c r="N22" s="145"/>
      <c r="O22" s="145"/>
      <c r="P22" s="145"/>
      <c r="Q22" s="145"/>
      <c r="R22" s="146"/>
      <c r="S22" s="147"/>
      <c r="T22" s="148"/>
      <c r="U22" s="148"/>
      <c r="V22" s="148"/>
      <c r="W22" s="148"/>
      <c r="X22" s="148"/>
      <c r="Y22" s="148"/>
      <c r="Z22" s="148"/>
      <c r="AA22" s="148"/>
      <c r="AB22" s="148"/>
      <c r="AC22" s="148"/>
      <c r="AD22" s="148"/>
      <c r="AE22" s="148"/>
      <c r="AF22" s="148"/>
      <c r="AG22" s="148"/>
      <c r="AH22" s="148"/>
      <c r="AI22" s="149"/>
    </row>
    <row r="23" spans="1:39" ht="18.75" thickBot="1" x14ac:dyDescent="0.3">
      <c r="B23" s="150" t="s">
        <v>31</v>
      </c>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2"/>
    </row>
    <row r="24" spans="1:39" ht="14.25" thickBot="1" x14ac:dyDescent="0.3">
      <c r="A24" s="153"/>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25">
      <c r="A25" s="153"/>
      <c r="B25" s="81" t="s">
        <v>32</v>
      </c>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3"/>
      <c r="AJ25" s="11"/>
    </row>
    <row r="26" spans="1:39" s="6" customFormat="1" ht="18.75" customHeight="1" thickBot="1" x14ac:dyDescent="0.3">
      <c r="A26" s="153"/>
      <c r="B26" s="154" t="s">
        <v>33</v>
      </c>
      <c r="C26" s="155"/>
      <c r="D26" s="156"/>
      <c r="E26" s="157">
        <v>18</v>
      </c>
      <c r="F26" s="158"/>
      <c r="G26" s="158"/>
      <c r="H26" s="159"/>
      <c r="I26" s="160" t="s">
        <v>34</v>
      </c>
      <c r="J26" s="160"/>
      <c r="K26" s="160"/>
      <c r="L26" s="160"/>
      <c r="M26" s="160"/>
      <c r="N26" s="160"/>
      <c r="O26" s="160"/>
      <c r="P26" s="160"/>
      <c r="Q26" s="166">
        <v>45863</v>
      </c>
      <c r="R26" s="166"/>
      <c r="S26" s="166"/>
      <c r="T26" s="166"/>
      <c r="U26" s="166"/>
      <c r="V26" s="166"/>
      <c r="W26" s="166"/>
      <c r="X26" s="167" t="s">
        <v>35</v>
      </c>
      <c r="Y26" s="167"/>
      <c r="Z26" s="167"/>
      <c r="AA26" s="166">
        <v>45894</v>
      </c>
      <c r="AB26" s="166"/>
      <c r="AC26" s="166"/>
      <c r="AD26" s="166"/>
      <c r="AE26" s="166"/>
      <c r="AF26" s="166"/>
      <c r="AG26" s="166"/>
      <c r="AH26" s="166"/>
      <c r="AI26" s="168"/>
      <c r="AJ26" s="13"/>
    </row>
    <row r="27" spans="1:39" s="15" customFormat="1" ht="18.75" customHeight="1" thickBot="1" x14ac:dyDescent="0.3">
      <c r="A27" s="153"/>
      <c r="B27" s="169" t="s">
        <v>36</v>
      </c>
      <c r="C27" s="170"/>
      <c r="D27" s="170"/>
      <c r="E27" s="170"/>
      <c r="F27" s="170"/>
      <c r="G27" s="170"/>
      <c r="H27" s="170"/>
      <c r="I27" s="170"/>
      <c r="J27" s="170"/>
      <c r="K27" s="170"/>
      <c r="L27" s="170"/>
      <c r="M27" s="170"/>
      <c r="N27" s="170"/>
      <c r="O27" s="170"/>
      <c r="P27" s="170"/>
      <c r="Q27" s="170"/>
      <c r="R27" s="171"/>
      <c r="S27" s="169" t="s">
        <v>37</v>
      </c>
      <c r="T27" s="170"/>
      <c r="U27" s="170"/>
      <c r="V27" s="170"/>
      <c r="W27" s="170"/>
      <c r="X27" s="170"/>
      <c r="Y27" s="170"/>
      <c r="Z27" s="170"/>
      <c r="AA27" s="170"/>
      <c r="AB27" s="170"/>
      <c r="AC27" s="170"/>
      <c r="AD27" s="170"/>
      <c r="AE27" s="170"/>
      <c r="AF27" s="170"/>
      <c r="AG27" s="170"/>
      <c r="AH27" s="170"/>
      <c r="AI27" s="171"/>
      <c r="AJ27" s="14"/>
    </row>
    <row r="28" spans="1:39" s="6" customFormat="1" ht="34.5" customHeight="1" x14ac:dyDescent="0.25">
      <c r="A28" s="153"/>
      <c r="B28" s="161" t="s">
        <v>38</v>
      </c>
      <c r="C28" s="162"/>
      <c r="D28" s="162"/>
      <c r="E28" s="162"/>
      <c r="F28" s="162"/>
      <c r="G28" s="163" t="s">
        <v>10</v>
      </c>
      <c r="H28" s="164"/>
      <c r="I28" s="164"/>
      <c r="J28" s="164"/>
      <c r="K28" s="164"/>
      <c r="L28" s="164"/>
      <c r="M28" s="164"/>
      <c r="N28" s="164"/>
      <c r="O28" s="164"/>
      <c r="P28" s="164"/>
      <c r="Q28" s="164"/>
      <c r="R28" s="165"/>
      <c r="S28" s="161" t="s">
        <v>38</v>
      </c>
      <c r="T28" s="162"/>
      <c r="U28" s="162"/>
      <c r="V28" s="162"/>
      <c r="W28" s="162"/>
      <c r="X28" s="172" t="s">
        <v>10</v>
      </c>
      <c r="Y28" s="173"/>
      <c r="Z28" s="173"/>
      <c r="AA28" s="173"/>
      <c r="AB28" s="173"/>
      <c r="AC28" s="173"/>
      <c r="AD28" s="173"/>
      <c r="AE28" s="173"/>
      <c r="AF28" s="173"/>
      <c r="AG28" s="173"/>
      <c r="AH28" s="173"/>
      <c r="AI28" s="174"/>
      <c r="AJ28" s="13"/>
    </row>
    <row r="29" spans="1:39" s="6" customFormat="1" ht="18.75" customHeight="1" x14ac:dyDescent="0.25">
      <c r="A29" s="153"/>
      <c r="B29" s="161" t="s">
        <v>39</v>
      </c>
      <c r="C29" s="162"/>
      <c r="D29" s="162"/>
      <c r="E29" s="162"/>
      <c r="F29" s="162"/>
      <c r="G29" s="163" t="s">
        <v>40</v>
      </c>
      <c r="H29" s="164"/>
      <c r="I29" s="164"/>
      <c r="J29" s="164"/>
      <c r="K29" s="164"/>
      <c r="L29" s="164"/>
      <c r="M29" s="164"/>
      <c r="N29" s="164"/>
      <c r="O29" s="164"/>
      <c r="P29" s="164"/>
      <c r="Q29" s="164"/>
      <c r="R29" s="165"/>
      <c r="S29" s="161" t="s">
        <v>39</v>
      </c>
      <c r="T29" s="162"/>
      <c r="U29" s="162"/>
      <c r="V29" s="162"/>
      <c r="W29" s="162"/>
      <c r="X29" s="163" t="s">
        <v>41</v>
      </c>
      <c r="Y29" s="164"/>
      <c r="Z29" s="164"/>
      <c r="AA29" s="164"/>
      <c r="AB29" s="164"/>
      <c r="AC29" s="164"/>
      <c r="AD29" s="164"/>
      <c r="AE29" s="164"/>
      <c r="AF29" s="164"/>
      <c r="AG29" s="164"/>
      <c r="AH29" s="164"/>
      <c r="AI29" s="165"/>
      <c r="AJ29" s="13"/>
    </row>
    <row r="30" spans="1:39" s="6" customFormat="1" ht="18.75" customHeight="1" x14ac:dyDescent="0.25">
      <c r="A30" s="153"/>
      <c r="B30" s="161" t="s">
        <v>42</v>
      </c>
      <c r="C30" s="162"/>
      <c r="D30" s="162"/>
      <c r="E30" s="162"/>
      <c r="F30" s="162"/>
      <c r="G30" s="163" t="s">
        <v>43</v>
      </c>
      <c r="H30" s="164"/>
      <c r="I30" s="164"/>
      <c r="J30" s="164"/>
      <c r="K30" s="164"/>
      <c r="L30" s="164"/>
      <c r="M30" s="164"/>
      <c r="N30" s="164"/>
      <c r="O30" s="164"/>
      <c r="P30" s="164"/>
      <c r="Q30" s="164"/>
      <c r="R30" s="165"/>
      <c r="S30" s="161" t="s">
        <v>42</v>
      </c>
      <c r="T30" s="162"/>
      <c r="U30" s="162"/>
      <c r="V30" s="162"/>
      <c r="W30" s="162"/>
      <c r="X30" s="163" t="s">
        <v>44</v>
      </c>
      <c r="Y30" s="164"/>
      <c r="Z30" s="164"/>
      <c r="AA30" s="164"/>
      <c r="AB30" s="164"/>
      <c r="AC30" s="164"/>
      <c r="AD30" s="164"/>
      <c r="AE30" s="164"/>
      <c r="AF30" s="164"/>
      <c r="AG30" s="164"/>
      <c r="AH30" s="164"/>
      <c r="AI30" s="165"/>
      <c r="AJ30" s="16"/>
      <c r="AM30" s="17"/>
    </row>
    <row r="31" spans="1:39" s="6" customFormat="1" ht="18.75" customHeight="1" x14ac:dyDescent="0.25">
      <c r="A31" s="153"/>
      <c r="B31" s="161" t="s">
        <v>45</v>
      </c>
      <c r="C31" s="162"/>
      <c r="D31" s="162"/>
      <c r="E31" s="162"/>
      <c r="F31" s="162"/>
      <c r="G31" s="163" t="s">
        <v>46</v>
      </c>
      <c r="H31" s="164"/>
      <c r="I31" s="164"/>
      <c r="J31" s="164"/>
      <c r="K31" s="164"/>
      <c r="L31" s="164"/>
      <c r="M31" s="164"/>
      <c r="N31" s="164"/>
      <c r="O31" s="164"/>
      <c r="P31" s="164"/>
      <c r="Q31" s="164"/>
      <c r="R31" s="165"/>
      <c r="S31" s="161" t="s">
        <v>45</v>
      </c>
      <c r="T31" s="162"/>
      <c r="U31" s="162"/>
      <c r="V31" s="162"/>
      <c r="W31" s="162"/>
      <c r="X31" s="163" t="s">
        <v>46</v>
      </c>
      <c r="Y31" s="164"/>
      <c r="Z31" s="164"/>
      <c r="AA31" s="164"/>
      <c r="AB31" s="164"/>
      <c r="AC31" s="164"/>
      <c r="AD31" s="164"/>
      <c r="AE31" s="164"/>
      <c r="AF31" s="164"/>
      <c r="AG31" s="164"/>
      <c r="AH31" s="164"/>
      <c r="AI31" s="165"/>
      <c r="AJ31" s="18"/>
    </row>
    <row r="32" spans="1:39" s="6" customFormat="1" ht="18.75" customHeight="1" x14ac:dyDescent="0.25">
      <c r="A32" s="153"/>
      <c r="B32" s="161" t="s">
        <v>47</v>
      </c>
      <c r="C32" s="162"/>
      <c r="D32" s="162"/>
      <c r="E32" s="162" t="s">
        <v>48</v>
      </c>
      <c r="F32" s="162"/>
      <c r="G32" s="187" t="s">
        <v>49</v>
      </c>
      <c r="H32" s="188"/>
      <c r="I32" s="188"/>
      <c r="J32" s="188"/>
      <c r="K32" s="188"/>
      <c r="L32" s="188"/>
      <c r="M32" s="188"/>
      <c r="N32" s="188"/>
      <c r="O32" s="188"/>
      <c r="P32" s="188"/>
      <c r="Q32" s="188"/>
      <c r="R32" s="189"/>
      <c r="S32" s="161" t="s">
        <v>47</v>
      </c>
      <c r="T32" s="162"/>
      <c r="U32" s="162"/>
      <c r="V32" s="162" t="s">
        <v>48</v>
      </c>
      <c r="W32" s="162"/>
      <c r="X32" s="187" t="s">
        <v>49</v>
      </c>
      <c r="Y32" s="188"/>
      <c r="Z32" s="188"/>
      <c r="AA32" s="188"/>
      <c r="AB32" s="188"/>
      <c r="AC32" s="188"/>
      <c r="AD32" s="188"/>
      <c r="AE32" s="188"/>
      <c r="AF32" s="188"/>
      <c r="AG32" s="188"/>
      <c r="AH32" s="188"/>
      <c r="AI32" s="189"/>
      <c r="AJ32" s="18"/>
    </row>
    <row r="33" spans="1:40" s="6" customFormat="1" ht="18.75" customHeight="1" x14ac:dyDescent="0.25">
      <c r="A33" s="153"/>
      <c r="B33" s="175" t="s">
        <v>50</v>
      </c>
      <c r="C33" s="176"/>
      <c r="D33" s="176"/>
      <c r="E33" s="176"/>
      <c r="F33" s="177"/>
      <c r="G33" s="178" t="s">
        <v>144</v>
      </c>
      <c r="H33" s="179"/>
      <c r="I33" s="179"/>
      <c r="J33" s="179"/>
      <c r="K33" s="179"/>
      <c r="L33" s="179"/>
      <c r="M33" s="179"/>
      <c r="N33" s="179"/>
      <c r="O33" s="179"/>
      <c r="P33" s="179"/>
      <c r="Q33" s="179"/>
      <c r="R33" s="180"/>
      <c r="S33" s="175" t="s">
        <v>51</v>
      </c>
      <c r="T33" s="176"/>
      <c r="U33" s="176"/>
      <c r="V33" s="176"/>
      <c r="W33" s="177"/>
      <c r="X33" s="178" t="s">
        <v>144</v>
      </c>
      <c r="Y33" s="179"/>
      <c r="Z33" s="179"/>
      <c r="AA33" s="179"/>
      <c r="AB33" s="179"/>
      <c r="AC33" s="179"/>
      <c r="AD33" s="179"/>
      <c r="AE33" s="179"/>
      <c r="AF33" s="179"/>
      <c r="AG33" s="179"/>
      <c r="AH33" s="179"/>
      <c r="AI33" s="180"/>
      <c r="AJ33" s="18"/>
    </row>
    <row r="34" spans="1:40" s="6" customFormat="1" ht="18.75" customHeight="1" x14ac:dyDescent="0.25">
      <c r="A34" s="153"/>
      <c r="B34" s="161" t="s">
        <v>52</v>
      </c>
      <c r="C34" s="162"/>
      <c r="D34" s="162"/>
      <c r="E34" s="162"/>
      <c r="F34" s="162"/>
      <c r="G34" s="181">
        <v>32473928569</v>
      </c>
      <c r="H34" s="182"/>
      <c r="I34" s="182"/>
      <c r="J34" s="182"/>
      <c r="K34" s="182"/>
      <c r="L34" s="182"/>
      <c r="M34" s="182"/>
      <c r="N34" s="182"/>
      <c r="O34" s="182"/>
      <c r="P34" s="182"/>
      <c r="Q34" s="182"/>
      <c r="R34" s="183"/>
      <c r="S34" s="161" t="s">
        <v>52</v>
      </c>
      <c r="T34" s="162"/>
      <c r="U34" s="162"/>
      <c r="V34" s="162"/>
      <c r="W34" s="162"/>
      <c r="X34" s="184">
        <v>1280412030</v>
      </c>
      <c r="Y34" s="185"/>
      <c r="Z34" s="185"/>
      <c r="AA34" s="185"/>
      <c r="AB34" s="185"/>
      <c r="AC34" s="185"/>
      <c r="AD34" s="185"/>
      <c r="AE34" s="185"/>
      <c r="AF34" s="185"/>
      <c r="AG34" s="185"/>
      <c r="AH34" s="185"/>
      <c r="AI34" s="186"/>
      <c r="AJ34" s="19"/>
      <c r="AK34" s="20"/>
      <c r="AM34" s="21"/>
      <c r="AN34" s="17"/>
    </row>
    <row r="35" spans="1:40" s="6" customFormat="1" ht="93" customHeight="1" x14ac:dyDescent="0.25">
      <c r="A35" s="153"/>
      <c r="B35" s="198" t="s">
        <v>53</v>
      </c>
      <c r="C35" s="199"/>
      <c r="D35" s="199"/>
      <c r="E35" s="199"/>
      <c r="F35" s="199"/>
      <c r="G35" s="200" t="s">
        <v>54</v>
      </c>
      <c r="H35" s="201"/>
      <c r="I35" s="201"/>
      <c r="J35" s="201"/>
      <c r="K35" s="201"/>
      <c r="L35" s="201"/>
      <c r="M35" s="201"/>
      <c r="N35" s="201"/>
      <c r="O35" s="201"/>
      <c r="P35" s="201"/>
      <c r="Q35" s="201"/>
      <c r="R35" s="202"/>
      <c r="S35" s="203" t="s">
        <v>53</v>
      </c>
      <c r="T35" s="204"/>
      <c r="U35" s="204"/>
      <c r="V35" s="204"/>
      <c r="W35" s="204"/>
      <c r="X35" s="181" t="s">
        <v>55</v>
      </c>
      <c r="Y35" s="182"/>
      <c r="Z35" s="182"/>
      <c r="AA35" s="182"/>
      <c r="AB35" s="182"/>
      <c r="AC35" s="182"/>
      <c r="AD35" s="182"/>
      <c r="AE35" s="182"/>
      <c r="AF35" s="182"/>
      <c r="AG35" s="182"/>
      <c r="AH35" s="182"/>
      <c r="AI35" s="183"/>
      <c r="AJ35" s="19"/>
      <c r="AM35" s="17"/>
    </row>
    <row r="36" spans="1:40" s="6" customFormat="1" ht="113.45" customHeight="1" x14ac:dyDescent="0.25">
      <c r="A36" s="153"/>
      <c r="B36" s="205" t="s">
        <v>56</v>
      </c>
      <c r="C36" s="206"/>
      <c r="D36" s="206"/>
      <c r="E36" s="206"/>
      <c r="F36" s="207"/>
      <c r="G36" s="200" t="s">
        <v>57</v>
      </c>
      <c r="H36" s="201"/>
      <c r="I36" s="201"/>
      <c r="J36" s="201"/>
      <c r="K36" s="201"/>
      <c r="L36" s="201"/>
      <c r="M36" s="201"/>
      <c r="N36" s="201"/>
      <c r="O36" s="201"/>
      <c r="P36" s="201"/>
      <c r="Q36" s="201"/>
      <c r="R36" s="202"/>
      <c r="S36" s="205" t="s">
        <v>56</v>
      </c>
      <c r="T36" s="206"/>
      <c r="U36" s="206"/>
      <c r="V36" s="206"/>
      <c r="W36" s="207"/>
      <c r="X36" s="200" t="s">
        <v>58</v>
      </c>
      <c r="Y36" s="201"/>
      <c r="Z36" s="201"/>
      <c r="AA36" s="201"/>
      <c r="AB36" s="201"/>
      <c r="AC36" s="201"/>
      <c r="AD36" s="201"/>
      <c r="AE36" s="201"/>
      <c r="AF36" s="201"/>
      <c r="AG36" s="201"/>
      <c r="AH36" s="201"/>
      <c r="AI36" s="202"/>
      <c r="AJ36" s="19"/>
    </row>
    <row r="37" spans="1:40" s="6" customFormat="1" ht="18.75" customHeight="1" x14ac:dyDescent="0.25">
      <c r="A37" s="153"/>
      <c r="B37" s="161" t="s">
        <v>59</v>
      </c>
      <c r="C37" s="162"/>
      <c r="D37" s="162"/>
      <c r="E37" s="162"/>
      <c r="F37" s="162"/>
      <c r="G37" s="190">
        <f>9742178571</f>
        <v>9742178571</v>
      </c>
      <c r="H37" s="191"/>
      <c r="I37" s="191"/>
      <c r="J37" s="191"/>
      <c r="K37" s="191"/>
      <c r="L37" s="191"/>
      <c r="M37" s="191"/>
      <c r="N37" s="191"/>
      <c r="O37" s="191"/>
      <c r="P37" s="191"/>
      <c r="Q37" s="191"/>
      <c r="R37" s="192"/>
      <c r="S37" s="161" t="s">
        <v>60</v>
      </c>
      <c r="T37" s="162"/>
      <c r="U37" s="162"/>
      <c r="V37" s="162"/>
      <c r="W37" s="162"/>
      <c r="X37" s="190"/>
      <c r="Y37" s="191"/>
      <c r="Z37" s="191"/>
      <c r="AA37" s="191"/>
      <c r="AB37" s="191"/>
      <c r="AC37" s="191"/>
      <c r="AD37" s="191"/>
      <c r="AE37" s="191"/>
      <c r="AF37" s="191"/>
      <c r="AG37" s="191"/>
      <c r="AH37" s="191"/>
      <c r="AI37" s="192"/>
      <c r="AJ37" s="19"/>
    </row>
    <row r="38" spans="1:40" s="6" customFormat="1" ht="18.75" customHeight="1" thickBot="1" x14ac:dyDescent="0.3">
      <c r="A38" s="153"/>
      <c r="B38" s="193" t="s">
        <v>61</v>
      </c>
      <c r="C38" s="194"/>
      <c r="D38" s="194"/>
      <c r="E38" s="194"/>
      <c r="F38" s="194"/>
      <c r="G38" s="195" t="s">
        <v>62</v>
      </c>
      <c r="H38" s="196"/>
      <c r="I38" s="196"/>
      <c r="J38" s="196"/>
      <c r="K38" s="196"/>
      <c r="L38" s="196"/>
      <c r="M38" s="196"/>
      <c r="N38" s="196"/>
      <c r="O38" s="196"/>
      <c r="P38" s="196"/>
      <c r="Q38" s="196"/>
      <c r="R38" s="197"/>
      <c r="S38" s="193" t="s">
        <v>63</v>
      </c>
      <c r="T38" s="194"/>
      <c r="U38" s="194"/>
      <c r="V38" s="194"/>
      <c r="W38" s="194"/>
      <c r="X38" s="195" t="s">
        <v>64</v>
      </c>
      <c r="Y38" s="196"/>
      <c r="Z38" s="196"/>
      <c r="AA38" s="196"/>
      <c r="AB38" s="196"/>
      <c r="AC38" s="196"/>
      <c r="AD38" s="196"/>
      <c r="AE38" s="196"/>
      <c r="AF38" s="196"/>
      <c r="AG38" s="196"/>
      <c r="AH38" s="196"/>
      <c r="AI38" s="197"/>
    </row>
    <row r="39" spans="1:40" s="6" customFormat="1" ht="18.75" customHeight="1" thickBot="1" x14ac:dyDescent="0.3">
      <c r="A39" s="153"/>
      <c r="B39" s="150" t="s">
        <v>65</v>
      </c>
      <c r="C39" s="151"/>
      <c r="D39" s="151"/>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c r="AH39" s="151"/>
      <c r="AI39" s="152"/>
    </row>
    <row r="40" spans="1:40" s="6" customFormat="1" ht="11.25" customHeight="1" thickBot="1" x14ac:dyDescent="0.3">
      <c r="A40" s="15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
      <c r="A41" s="153"/>
      <c r="B41" s="81" t="s">
        <v>66</v>
      </c>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3"/>
      <c r="AJ41" s="23"/>
    </row>
    <row r="42" spans="1:40" s="24" customFormat="1" ht="18.75" customHeight="1" x14ac:dyDescent="0.25">
      <c r="A42" s="153"/>
      <c r="B42" s="208" t="s">
        <v>67</v>
      </c>
      <c r="C42" s="209"/>
      <c r="D42" s="209"/>
      <c r="E42" s="209"/>
      <c r="F42" s="209"/>
      <c r="G42" s="209"/>
      <c r="H42" s="209"/>
      <c r="I42" s="209"/>
      <c r="J42" s="209"/>
      <c r="K42" s="209"/>
      <c r="L42" s="209"/>
      <c r="M42" s="209"/>
      <c r="N42" s="209"/>
      <c r="O42" s="209"/>
      <c r="P42" s="209"/>
      <c r="Q42" s="209"/>
      <c r="R42" s="209"/>
      <c r="S42" s="210" t="s">
        <v>68</v>
      </c>
      <c r="T42" s="210"/>
      <c r="U42" s="210"/>
      <c r="V42" s="210"/>
      <c r="W42" s="210"/>
      <c r="X42" s="210"/>
      <c r="Y42" s="210"/>
      <c r="Z42" s="210"/>
      <c r="AA42" s="210"/>
      <c r="AB42" s="210"/>
      <c r="AC42" s="210"/>
      <c r="AD42" s="210"/>
      <c r="AE42" s="210"/>
      <c r="AF42" s="210"/>
      <c r="AG42" s="210"/>
      <c r="AH42" s="210"/>
      <c r="AI42" s="211"/>
      <c r="AJ42" s="25"/>
    </row>
    <row r="43" spans="1:40" s="27" customFormat="1" ht="33.75" customHeight="1" x14ac:dyDescent="0.2">
      <c r="A43" s="153"/>
      <c r="B43" s="212" t="s">
        <v>69</v>
      </c>
      <c r="C43" s="213"/>
      <c r="D43" s="213"/>
      <c r="E43" s="213" t="s">
        <v>70</v>
      </c>
      <c r="F43" s="213"/>
      <c r="G43" s="213"/>
      <c r="H43" s="213" t="s">
        <v>71</v>
      </c>
      <c r="I43" s="213"/>
      <c r="J43" s="213"/>
      <c r="K43" s="213"/>
      <c r="L43" s="213"/>
      <c r="M43" s="214" t="s">
        <v>72</v>
      </c>
      <c r="N43" s="214"/>
      <c r="O43" s="214"/>
      <c r="P43" s="214"/>
      <c r="Q43" s="215" t="s">
        <v>73</v>
      </c>
      <c r="R43" s="216"/>
      <c r="S43" s="213" t="s">
        <v>69</v>
      </c>
      <c r="T43" s="213"/>
      <c r="U43" s="213"/>
      <c r="V43" s="213"/>
      <c r="W43" s="213"/>
      <c r="X43" s="213"/>
      <c r="Y43" s="213"/>
      <c r="Z43" s="213"/>
      <c r="AA43" s="213"/>
      <c r="AB43" s="213" t="s">
        <v>70</v>
      </c>
      <c r="AC43" s="213"/>
      <c r="AD43" s="213"/>
      <c r="AE43" s="213"/>
      <c r="AF43" s="213" t="s">
        <v>74</v>
      </c>
      <c r="AG43" s="213"/>
      <c r="AH43" s="213"/>
      <c r="AI43" s="217"/>
      <c r="AJ43" s="26"/>
    </row>
    <row r="44" spans="1:40" s="27" customFormat="1" ht="18.75" customHeight="1" x14ac:dyDescent="0.25">
      <c r="A44" s="153"/>
      <c r="B44" s="218" t="s">
        <v>75</v>
      </c>
      <c r="C44" s="219"/>
      <c r="D44" s="219"/>
      <c r="E44" s="220">
        <v>45590</v>
      </c>
      <c r="F44" s="219"/>
      <c r="G44" s="219"/>
      <c r="H44" s="221">
        <v>9742178571</v>
      </c>
      <c r="I44" s="221"/>
      <c r="J44" s="221"/>
      <c r="K44" s="221"/>
      <c r="L44" s="221"/>
      <c r="M44" s="222"/>
      <c r="N44" s="222"/>
      <c r="O44" s="222"/>
      <c r="P44" s="222"/>
      <c r="Q44" s="223"/>
      <c r="R44" s="224"/>
      <c r="S44" s="219" t="s">
        <v>76</v>
      </c>
      <c r="T44" s="219"/>
      <c r="U44" s="219"/>
      <c r="V44" s="219"/>
      <c r="W44" s="219"/>
      <c r="X44" s="219"/>
      <c r="Y44" s="219"/>
      <c r="Z44" s="219"/>
      <c r="AA44" s="219"/>
      <c r="AB44" s="223" t="str">
        <f>X35</f>
        <v xml:space="preserve">No tiene anticipo </v>
      </c>
      <c r="AC44" s="223"/>
      <c r="AD44" s="223"/>
      <c r="AE44" s="223"/>
      <c r="AF44" s="223"/>
      <c r="AG44" s="223"/>
      <c r="AH44" s="223"/>
      <c r="AI44" s="225"/>
      <c r="AJ44" s="26"/>
    </row>
    <row r="45" spans="1:40" s="27" customFormat="1" ht="18.75" customHeight="1" x14ac:dyDescent="0.25">
      <c r="A45" s="153"/>
      <c r="B45" s="218" t="s">
        <v>77</v>
      </c>
      <c r="C45" s="219"/>
      <c r="D45" s="219"/>
      <c r="E45" s="226">
        <v>45792</v>
      </c>
      <c r="F45" s="226"/>
      <c r="G45" s="226"/>
      <c r="H45" s="221">
        <v>4113300273</v>
      </c>
      <c r="I45" s="221"/>
      <c r="J45" s="221"/>
      <c r="K45" s="221"/>
      <c r="L45" s="221"/>
      <c r="M45" s="228">
        <f>ROUND(+H45*0.7,0)</f>
        <v>2879310191</v>
      </c>
      <c r="N45" s="228"/>
      <c r="O45" s="228"/>
      <c r="P45" s="228"/>
      <c r="Q45" s="229"/>
      <c r="R45" s="230"/>
      <c r="S45" s="219" t="s">
        <v>77</v>
      </c>
      <c r="T45" s="219"/>
      <c r="U45" s="219"/>
      <c r="V45" s="219"/>
      <c r="W45" s="219"/>
      <c r="X45" s="219"/>
      <c r="Y45" s="219"/>
      <c r="Z45" s="219"/>
      <c r="AA45" s="219"/>
      <c r="AB45" s="226"/>
      <c r="AC45" s="226"/>
      <c r="AD45" s="226"/>
      <c r="AE45" s="226"/>
      <c r="AF45" s="222">
        <v>162183000</v>
      </c>
      <c r="AG45" s="219"/>
      <c r="AH45" s="219"/>
      <c r="AI45" s="227"/>
      <c r="AJ45" s="26"/>
    </row>
    <row r="46" spans="1:40" s="27" customFormat="1" ht="18.75" customHeight="1" x14ac:dyDescent="0.25">
      <c r="A46" s="153"/>
      <c r="B46" s="218" t="s">
        <v>143</v>
      </c>
      <c r="C46" s="219"/>
      <c r="D46" s="219"/>
      <c r="E46" s="226">
        <v>45800</v>
      </c>
      <c r="F46" s="226"/>
      <c r="G46" s="226"/>
      <c r="H46" s="221">
        <v>1331595292</v>
      </c>
      <c r="I46" s="221"/>
      <c r="J46" s="221"/>
      <c r="K46" s="221"/>
      <c r="L46" s="221"/>
      <c r="M46" s="228">
        <f>ROUND(+H46*0.7,0)</f>
        <v>932116704</v>
      </c>
      <c r="N46" s="228"/>
      <c r="O46" s="228"/>
      <c r="P46" s="228"/>
      <c r="Q46" s="229"/>
      <c r="R46" s="230"/>
      <c r="S46" s="213" t="s">
        <v>143</v>
      </c>
      <c r="T46" s="213"/>
      <c r="U46" s="213"/>
      <c r="V46" s="213"/>
      <c r="W46" s="213"/>
      <c r="X46" s="213"/>
      <c r="Y46" s="213"/>
      <c r="Z46" s="213"/>
      <c r="AA46" s="213"/>
      <c r="AB46" s="226"/>
      <c r="AC46" s="226"/>
      <c r="AD46" s="226"/>
      <c r="AE46" s="226"/>
      <c r="AF46" s="222">
        <v>52503368</v>
      </c>
      <c r="AG46" s="219"/>
      <c r="AH46" s="219"/>
      <c r="AI46" s="227"/>
      <c r="AJ46" s="26"/>
    </row>
    <row r="47" spans="1:40" s="27" customFormat="1" ht="18.75" customHeight="1" x14ac:dyDescent="0.25">
      <c r="A47" s="153"/>
      <c r="B47" s="218" t="s">
        <v>147</v>
      </c>
      <c r="C47" s="219"/>
      <c r="D47" s="219"/>
      <c r="E47" s="226">
        <v>45856</v>
      </c>
      <c r="F47" s="226"/>
      <c r="G47" s="226"/>
      <c r="H47" s="221">
        <v>1131091048</v>
      </c>
      <c r="I47" s="221"/>
      <c r="J47" s="221"/>
      <c r="K47" s="221"/>
      <c r="L47" s="221"/>
      <c r="M47" s="228">
        <f>ROUND(+H47*0.7,0)</f>
        <v>791763734</v>
      </c>
      <c r="N47" s="228"/>
      <c r="O47" s="228"/>
      <c r="P47" s="228"/>
      <c r="Q47" s="229"/>
      <c r="R47" s="230"/>
      <c r="S47" s="213" t="s">
        <v>147</v>
      </c>
      <c r="T47" s="213"/>
      <c r="U47" s="213"/>
      <c r="V47" s="213"/>
      <c r="W47" s="213"/>
      <c r="X47" s="213"/>
      <c r="Y47" s="213"/>
      <c r="Z47" s="213"/>
      <c r="AA47" s="213"/>
      <c r="AB47" s="226"/>
      <c r="AC47" s="226"/>
      <c r="AD47" s="226"/>
      <c r="AE47" s="226"/>
      <c r="AF47" s="222">
        <v>44597701</v>
      </c>
      <c r="AG47" s="219"/>
      <c r="AH47" s="219"/>
      <c r="AI47" s="227"/>
      <c r="AJ47" s="26"/>
    </row>
    <row r="48" spans="1:40" s="27" customFormat="1" ht="18.75" customHeight="1" x14ac:dyDescent="0.25">
      <c r="A48" s="153"/>
      <c r="B48" s="218" t="s">
        <v>150</v>
      </c>
      <c r="C48" s="219"/>
      <c r="D48" s="219"/>
      <c r="E48" s="226">
        <v>45869</v>
      </c>
      <c r="F48" s="226"/>
      <c r="G48" s="226"/>
      <c r="H48" s="221">
        <v>2351833475</v>
      </c>
      <c r="I48" s="221"/>
      <c r="J48" s="221"/>
      <c r="K48" s="221"/>
      <c r="L48" s="221"/>
      <c r="M48" s="228">
        <f>ROUND(+H48*0.7,1)</f>
        <v>1646283432.5</v>
      </c>
      <c r="N48" s="228"/>
      <c r="O48" s="228"/>
      <c r="P48" s="228"/>
      <c r="Q48" s="229"/>
      <c r="R48" s="230"/>
      <c r="S48" s="213" t="s">
        <v>150</v>
      </c>
      <c r="T48" s="213"/>
      <c r="U48" s="213"/>
      <c r="V48" s="213"/>
      <c r="W48" s="213"/>
      <c r="X48" s="213"/>
      <c r="Y48" s="213"/>
      <c r="Z48" s="213"/>
      <c r="AA48" s="213"/>
      <c r="AB48" s="226"/>
      <c r="AC48" s="226"/>
      <c r="AD48" s="226"/>
      <c r="AE48" s="226"/>
      <c r="AF48" s="222">
        <v>92730261</v>
      </c>
      <c r="AG48" s="219"/>
      <c r="AH48" s="219"/>
      <c r="AI48" s="227"/>
      <c r="AJ48" s="26"/>
    </row>
    <row r="49" spans="1:40" s="27" customFormat="1" ht="18.75" customHeight="1" x14ac:dyDescent="0.25">
      <c r="A49" s="153"/>
      <c r="B49" s="218" t="s">
        <v>151</v>
      </c>
      <c r="C49" s="219"/>
      <c r="D49" s="219"/>
      <c r="E49" s="226">
        <v>45873</v>
      </c>
      <c r="F49" s="226"/>
      <c r="G49" s="226"/>
      <c r="H49" s="221">
        <v>860740433</v>
      </c>
      <c r="I49" s="221"/>
      <c r="J49" s="221"/>
      <c r="K49" s="221"/>
      <c r="L49" s="221"/>
      <c r="M49" s="228">
        <f>ROUND(+H49*0.7,0)</f>
        <v>602518303</v>
      </c>
      <c r="N49" s="228"/>
      <c r="O49" s="228"/>
      <c r="P49" s="228"/>
      <c r="Q49" s="229"/>
      <c r="R49" s="230"/>
      <c r="S49" s="213" t="s">
        <v>151</v>
      </c>
      <c r="T49" s="213"/>
      <c r="U49" s="213"/>
      <c r="V49" s="213"/>
      <c r="W49" s="213"/>
      <c r="X49" s="213"/>
      <c r="Y49" s="213"/>
      <c r="Z49" s="213"/>
      <c r="AA49" s="213"/>
      <c r="AB49" s="226"/>
      <c r="AC49" s="226"/>
      <c r="AD49" s="226"/>
      <c r="AE49" s="226"/>
      <c r="AF49" s="222">
        <v>33938068</v>
      </c>
      <c r="AG49" s="219"/>
      <c r="AH49" s="219"/>
      <c r="AI49" s="227"/>
      <c r="AJ49" s="26"/>
    </row>
    <row r="50" spans="1:40" s="27" customFormat="1" ht="18.75" customHeight="1" x14ac:dyDescent="0.25">
      <c r="A50" s="153"/>
      <c r="B50" s="218"/>
      <c r="C50" s="219"/>
      <c r="D50" s="219"/>
      <c r="E50" s="226"/>
      <c r="F50" s="226"/>
      <c r="G50" s="226"/>
      <c r="H50" s="221"/>
      <c r="I50" s="221"/>
      <c r="J50" s="221"/>
      <c r="K50" s="221"/>
      <c r="L50" s="221"/>
      <c r="M50" s="221">
        <f t="shared" ref="M50:M51" si="0">+H50/1.3</f>
        <v>0</v>
      </c>
      <c r="N50" s="221"/>
      <c r="O50" s="221"/>
      <c r="P50" s="221"/>
      <c r="Q50" s="229"/>
      <c r="R50" s="230"/>
      <c r="S50" s="213"/>
      <c r="T50" s="213"/>
      <c r="U50" s="213"/>
      <c r="V50" s="213"/>
      <c r="W50" s="213"/>
      <c r="X50" s="213"/>
      <c r="Y50" s="213"/>
      <c r="Z50" s="213"/>
      <c r="AA50" s="213"/>
      <c r="AB50" s="226"/>
      <c r="AC50" s="226"/>
      <c r="AD50" s="226"/>
      <c r="AE50" s="226"/>
      <c r="AF50" s="222"/>
      <c r="AG50" s="219"/>
      <c r="AH50" s="219"/>
      <c r="AI50" s="227"/>
      <c r="AJ50" s="26"/>
    </row>
    <row r="51" spans="1:40" s="27" customFormat="1" ht="18.75" customHeight="1" x14ac:dyDescent="0.25">
      <c r="A51" s="153"/>
      <c r="B51" s="218"/>
      <c r="C51" s="219"/>
      <c r="D51" s="219"/>
      <c r="E51" s="226"/>
      <c r="F51" s="226"/>
      <c r="G51" s="226"/>
      <c r="H51" s="221"/>
      <c r="I51" s="221"/>
      <c r="J51" s="221"/>
      <c r="K51" s="221"/>
      <c r="L51" s="221"/>
      <c r="M51" s="221">
        <f t="shared" si="0"/>
        <v>0</v>
      </c>
      <c r="N51" s="221"/>
      <c r="O51" s="221"/>
      <c r="P51" s="221"/>
      <c r="Q51" s="229"/>
      <c r="R51" s="230"/>
      <c r="S51" s="213"/>
      <c r="T51" s="213"/>
      <c r="U51" s="213"/>
      <c r="V51" s="213"/>
      <c r="W51" s="213"/>
      <c r="X51" s="213"/>
      <c r="Y51" s="213"/>
      <c r="Z51" s="213"/>
      <c r="AA51" s="213"/>
      <c r="AB51" s="226"/>
      <c r="AC51" s="226"/>
      <c r="AD51" s="226"/>
      <c r="AE51" s="226"/>
      <c r="AF51" s="222"/>
      <c r="AG51" s="219"/>
      <c r="AH51" s="219"/>
      <c r="AI51" s="227"/>
      <c r="AJ51" s="26"/>
    </row>
    <row r="52" spans="1:40" s="27" customFormat="1" ht="18.75" customHeight="1" x14ac:dyDescent="0.25">
      <c r="A52" s="153"/>
      <c r="B52" s="218"/>
      <c r="C52" s="219"/>
      <c r="D52" s="219"/>
      <c r="E52" s="231"/>
      <c r="F52" s="231"/>
      <c r="G52" s="231"/>
      <c r="H52" s="221"/>
      <c r="I52" s="221"/>
      <c r="J52" s="221"/>
      <c r="K52" s="221"/>
      <c r="L52" s="221"/>
      <c r="M52" s="222">
        <v>0</v>
      </c>
      <c r="N52" s="222"/>
      <c r="O52" s="222"/>
      <c r="P52" s="222"/>
      <c r="Q52" s="223"/>
      <c r="R52" s="224"/>
      <c r="S52" s="213"/>
      <c r="T52" s="213"/>
      <c r="U52" s="213"/>
      <c r="V52" s="213"/>
      <c r="W52" s="213"/>
      <c r="X52" s="213"/>
      <c r="Y52" s="213"/>
      <c r="Z52" s="213"/>
      <c r="AA52" s="213"/>
      <c r="AB52" s="226"/>
      <c r="AC52" s="226"/>
      <c r="AD52" s="226"/>
      <c r="AE52" s="226"/>
      <c r="AF52" s="222"/>
      <c r="AG52" s="219"/>
      <c r="AH52" s="219"/>
      <c r="AI52" s="227"/>
      <c r="AJ52" s="26"/>
    </row>
    <row r="53" spans="1:40" s="27" customFormat="1" ht="18.75" customHeight="1" x14ac:dyDescent="0.25">
      <c r="A53" s="153"/>
      <c r="B53" s="218"/>
      <c r="C53" s="219"/>
      <c r="D53" s="219"/>
      <c r="E53" s="231"/>
      <c r="F53" s="231"/>
      <c r="G53" s="231"/>
      <c r="H53" s="221"/>
      <c r="I53" s="221"/>
      <c r="J53" s="221"/>
      <c r="K53" s="221"/>
      <c r="L53" s="221"/>
      <c r="M53" s="222">
        <v>0</v>
      </c>
      <c r="N53" s="222"/>
      <c r="O53" s="222"/>
      <c r="P53" s="222"/>
      <c r="Q53" s="223"/>
      <c r="R53" s="224"/>
      <c r="S53" s="213"/>
      <c r="T53" s="213"/>
      <c r="U53" s="213"/>
      <c r="V53" s="213"/>
      <c r="W53" s="213"/>
      <c r="X53" s="213"/>
      <c r="Y53" s="213"/>
      <c r="Z53" s="213"/>
      <c r="AA53" s="213"/>
      <c r="AB53" s="226"/>
      <c r="AC53" s="226"/>
      <c r="AD53" s="226"/>
      <c r="AE53" s="226"/>
      <c r="AF53" s="222"/>
      <c r="AG53" s="219"/>
      <c r="AH53" s="219"/>
      <c r="AI53" s="227"/>
      <c r="AJ53" s="26"/>
    </row>
    <row r="54" spans="1:40" s="25" customFormat="1" ht="18.75" customHeight="1" x14ac:dyDescent="0.25">
      <c r="A54" s="153"/>
      <c r="B54" s="212" t="s">
        <v>78</v>
      </c>
      <c r="C54" s="213"/>
      <c r="D54" s="213"/>
      <c r="E54" s="213"/>
      <c r="F54" s="213"/>
      <c r="G54" s="213"/>
      <c r="H54" s="241">
        <f>+H44+M54</f>
        <v>16594170935.5</v>
      </c>
      <c r="I54" s="242"/>
      <c r="J54" s="242"/>
      <c r="K54" s="242"/>
      <c r="L54" s="242"/>
      <c r="M54" s="243">
        <f>SUM(M44:P51)</f>
        <v>6851992364.5</v>
      </c>
      <c r="N54" s="213"/>
      <c r="O54" s="213"/>
      <c r="P54" s="213"/>
      <c r="Q54" s="231"/>
      <c r="R54" s="231"/>
      <c r="S54" s="213" t="s">
        <v>79</v>
      </c>
      <c r="T54" s="213"/>
      <c r="U54" s="213"/>
      <c r="V54" s="213"/>
      <c r="W54" s="213"/>
      <c r="X54" s="213"/>
      <c r="Y54" s="213"/>
      <c r="Z54" s="213"/>
      <c r="AA54" s="213"/>
      <c r="AB54" s="244"/>
      <c r="AC54" s="244"/>
      <c r="AD54" s="244"/>
      <c r="AE54" s="244"/>
      <c r="AF54" s="243">
        <f>+AF45+AF46+AF47+AF48+AF49+AF50+AF51+AF52</f>
        <v>385952398</v>
      </c>
      <c r="AG54" s="213"/>
      <c r="AH54" s="213"/>
      <c r="AI54" s="217"/>
    </row>
    <row r="55" spans="1:40" s="25" customFormat="1" ht="18.75" customHeight="1" thickBot="1" x14ac:dyDescent="0.3">
      <c r="A55" s="153"/>
      <c r="B55" s="232" t="s">
        <v>80</v>
      </c>
      <c r="C55" s="233"/>
      <c r="D55" s="233"/>
      <c r="E55" s="233"/>
      <c r="F55" s="233"/>
      <c r="G55" s="233"/>
      <c r="H55" s="234">
        <f>+G34-H54</f>
        <v>15879757633.5</v>
      </c>
      <c r="I55" s="235"/>
      <c r="J55" s="235"/>
      <c r="K55" s="235"/>
      <c r="L55" s="235"/>
      <c r="M55" s="235"/>
      <c r="N55" s="235"/>
      <c r="O55" s="235"/>
      <c r="P55" s="236"/>
      <c r="Q55" s="237"/>
      <c r="R55" s="237"/>
      <c r="S55" s="233" t="s">
        <v>80</v>
      </c>
      <c r="T55" s="233"/>
      <c r="U55" s="233"/>
      <c r="V55" s="233"/>
      <c r="W55" s="233"/>
      <c r="X55" s="233"/>
      <c r="Y55" s="233"/>
      <c r="Z55" s="233"/>
      <c r="AA55" s="233"/>
      <c r="AB55" s="238"/>
      <c r="AC55" s="238"/>
      <c r="AD55" s="238"/>
      <c r="AE55" s="238"/>
      <c r="AF55" s="239">
        <f>+X34-AF54</f>
        <v>894459632</v>
      </c>
      <c r="AG55" s="239"/>
      <c r="AH55" s="239"/>
      <c r="AI55" s="240"/>
      <c r="AK55" s="28"/>
    </row>
    <row r="56" spans="1:40" s="25" customFormat="1" ht="16.5" thickBot="1" x14ac:dyDescent="0.3">
      <c r="A56" s="153"/>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9"/>
    </row>
    <row r="57" spans="1:40" s="24" customFormat="1" ht="18.75" customHeight="1" thickBot="1" x14ac:dyDescent="0.3">
      <c r="A57" s="153"/>
      <c r="B57" s="81" t="s">
        <v>81</v>
      </c>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3"/>
      <c r="AJ57" s="23"/>
    </row>
    <row r="58" spans="1:40" s="31" customFormat="1" ht="18.75" customHeight="1" x14ac:dyDescent="0.2">
      <c r="A58" s="153"/>
      <c r="B58" s="246" t="s">
        <v>82</v>
      </c>
      <c r="C58" s="247"/>
      <c r="D58" s="247"/>
      <c r="E58" s="247"/>
      <c r="F58" s="247"/>
      <c r="G58" s="247"/>
      <c r="H58" s="247"/>
      <c r="I58" s="247"/>
      <c r="J58" s="247"/>
      <c r="K58" s="247"/>
      <c r="L58" s="247"/>
      <c r="M58" s="247"/>
      <c r="N58" s="247"/>
      <c r="O58" s="247"/>
      <c r="P58" s="247"/>
      <c r="Q58" s="247"/>
      <c r="R58" s="248"/>
      <c r="S58" s="249" t="s">
        <v>83</v>
      </c>
      <c r="T58" s="250"/>
      <c r="U58" s="250"/>
      <c r="V58" s="250"/>
      <c r="W58" s="250"/>
      <c r="X58" s="250"/>
      <c r="Y58" s="250"/>
      <c r="Z58" s="250"/>
      <c r="AA58" s="250"/>
      <c r="AB58" s="250"/>
      <c r="AC58" s="250"/>
      <c r="AD58" s="250"/>
      <c r="AE58" s="250"/>
      <c r="AF58" s="250"/>
      <c r="AG58" s="250"/>
      <c r="AH58" s="250"/>
      <c r="AI58" s="251"/>
      <c r="AJ58" s="30"/>
    </row>
    <row r="59" spans="1:40" s="24" customFormat="1" ht="18.75" customHeight="1" x14ac:dyDescent="0.25">
      <c r="A59" s="153"/>
      <c r="B59" s="252" t="s">
        <v>69</v>
      </c>
      <c r="C59" s="253"/>
      <c r="D59" s="253"/>
      <c r="E59" s="253"/>
      <c r="F59" s="254"/>
      <c r="G59" s="255" t="s">
        <v>84</v>
      </c>
      <c r="H59" s="253"/>
      <c r="I59" s="253"/>
      <c r="J59" s="254"/>
      <c r="K59" s="255" t="s">
        <v>85</v>
      </c>
      <c r="L59" s="253"/>
      <c r="M59" s="253"/>
      <c r="N59" s="254"/>
      <c r="O59" s="255" t="s">
        <v>86</v>
      </c>
      <c r="P59" s="253"/>
      <c r="Q59" s="253"/>
      <c r="R59" s="256"/>
      <c r="S59" s="252" t="s">
        <v>69</v>
      </c>
      <c r="T59" s="253"/>
      <c r="U59" s="253"/>
      <c r="V59" s="254"/>
      <c r="W59" s="255" t="s">
        <v>84</v>
      </c>
      <c r="X59" s="253"/>
      <c r="Y59" s="253"/>
      <c r="Z59" s="254"/>
      <c r="AA59" s="255" t="s">
        <v>85</v>
      </c>
      <c r="AB59" s="253"/>
      <c r="AC59" s="253"/>
      <c r="AD59" s="254"/>
      <c r="AE59" s="255" t="s">
        <v>86</v>
      </c>
      <c r="AF59" s="253"/>
      <c r="AG59" s="253"/>
      <c r="AH59" s="253"/>
      <c r="AI59" s="256"/>
      <c r="AJ59" s="25"/>
      <c r="AL59" s="32"/>
      <c r="AM59" s="32"/>
      <c r="AN59" s="33"/>
    </row>
    <row r="60" spans="1:40" s="24" customFormat="1" ht="18.75" customHeight="1" x14ac:dyDescent="0.25">
      <c r="A60" s="153"/>
      <c r="B60" s="257" t="s">
        <v>87</v>
      </c>
      <c r="C60" s="258"/>
      <c r="D60" s="258"/>
      <c r="E60" s="258"/>
      <c r="F60" s="259"/>
      <c r="G60" s="260">
        <v>0.3458</v>
      </c>
      <c r="H60" s="261"/>
      <c r="I60" s="261"/>
      <c r="J60" s="262"/>
      <c r="K60" s="260">
        <f>O60-G60</f>
        <v>2.5399999999999978E-2</v>
      </c>
      <c r="L60" s="261"/>
      <c r="M60" s="261"/>
      <c r="N60" s="262"/>
      <c r="O60" s="260">
        <v>0.37119999999999997</v>
      </c>
      <c r="P60" s="263"/>
      <c r="Q60" s="263"/>
      <c r="R60" s="264"/>
      <c r="S60" s="257" t="s">
        <v>87</v>
      </c>
      <c r="T60" s="258"/>
      <c r="U60" s="258"/>
      <c r="V60" s="259"/>
      <c r="W60" s="265">
        <v>0</v>
      </c>
      <c r="X60" s="266"/>
      <c r="Y60" s="266"/>
      <c r="Z60" s="267"/>
      <c r="AA60" s="265">
        <v>0</v>
      </c>
      <c r="AB60" s="266"/>
      <c r="AC60" s="266"/>
      <c r="AD60" s="267"/>
      <c r="AE60" s="265">
        <v>0.39479999999999998</v>
      </c>
      <c r="AF60" s="266"/>
      <c r="AG60" s="266"/>
      <c r="AH60" s="266"/>
      <c r="AI60" s="268"/>
      <c r="AJ60" s="25"/>
      <c r="AK60" s="33"/>
      <c r="AL60" s="32"/>
      <c r="AM60" s="32"/>
      <c r="AN60" s="33"/>
    </row>
    <row r="61" spans="1:40" s="24" customFormat="1" ht="18.75" customHeight="1" x14ac:dyDescent="0.25">
      <c r="A61" s="153"/>
      <c r="B61" s="257" t="s">
        <v>88</v>
      </c>
      <c r="C61" s="258"/>
      <c r="D61" s="258"/>
      <c r="E61" s="258"/>
      <c r="F61" s="259"/>
      <c r="G61" s="260">
        <v>0.3458</v>
      </c>
      <c r="H61" s="261"/>
      <c r="I61" s="261"/>
      <c r="J61" s="262"/>
      <c r="K61" s="260">
        <f>O61-G61</f>
        <v>4.8999999999999988E-2</v>
      </c>
      <c r="L61" s="261"/>
      <c r="M61" s="261"/>
      <c r="N61" s="262"/>
      <c r="O61" s="260">
        <v>0.39479999999999998</v>
      </c>
      <c r="P61" s="263"/>
      <c r="Q61" s="263"/>
      <c r="R61" s="264"/>
      <c r="S61" s="257" t="s">
        <v>88</v>
      </c>
      <c r="T61" s="258"/>
      <c r="U61" s="258"/>
      <c r="V61" s="259"/>
      <c r="W61" s="265">
        <v>0</v>
      </c>
      <c r="X61" s="266"/>
      <c r="Y61" s="266"/>
      <c r="Z61" s="267"/>
      <c r="AA61" s="265">
        <v>0</v>
      </c>
      <c r="AB61" s="266"/>
      <c r="AC61" s="266"/>
      <c r="AD61" s="267"/>
      <c r="AE61" s="265">
        <f>+(SUM(H45:L49)+AF54)/(G34+X34)</f>
        <v>0.30142828265771032</v>
      </c>
      <c r="AF61" s="266"/>
      <c r="AG61" s="266"/>
      <c r="AH61" s="266"/>
      <c r="AI61" s="268"/>
      <c r="AJ61" s="25"/>
      <c r="AK61" s="32"/>
      <c r="AL61" s="32"/>
      <c r="AM61" s="34"/>
    </row>
    <row r="62" spans="1:40" s="36" customFormat="1" ht="18.75" customHeight="1" thickBot="1" x14ac:dyDescent="0.3">
      <c r="A62" s="153"/>
      <c r="B62" s="278" t="s">
        <v>89</v>
      </c>
      <c r="C62" s="279"/>
      <c r="D62" s="279"/>
      <c r="E62" s="279"/>
      <c r="F62" s="280"/>
      <c r="G62" s="281">
        <f>G61-G60</f>
        <v>0</v>
      </c>
      <c r="H62" s="282"/>
      <c r="I62" s="282"/>
      <c r="J62" s="283"/>
      <c r="K62" s="284">
        <f>K60-K61</f>
        <v>-2.360000000000001E-2</v>
      </c>
      <c r="L62" s="285"/>
      <c r="M62" s="285"/>
      <c r="N62" s="286"/>
      <c r="O62" s="284">
        <f>O60-O61</f>
        <v>-2.360000000000001E-2</v>
      </c>
      <c r="P62" s="285"/>
      <c r="Q62" s="285"/>
      <c r="R62" s="286"/>
      <c r="S62" s="278" t="s">
        <v>89</v>
      </c>
      <c r="T62" s="279"/>
      <c r="U62" s="279"/>
      <c r="V62" s="280"/>
      <c r="W62" s="265">
        <v>0</v>
      </c>
      <c r="X62" s="266"/>
      <c r="Y62" s="266"/>
      <c r="Z62" s="267"/>
      <c r="AA62" s="265">
        <f>AA60-AA61</f>
        <v>0</v>
      </c>
      <c r="AB62" s="266"/>
      <c r="AC62" s="266"/>
      <c r="AD62" s="267"/>
      <c r="AE62" s="284">
        <f>AE61-AE60</f>
        <v>-9.3371717342289662E-2</v>
      </c>
      <c r="AF62" s="287"/>
      <c r="AG62" s="287"/>
      <c r="AH62" s="287"/>
      <c r="AI62" s="288"/>
      <c r="AJ62" s="35"/>
      <c r="AL62" s="37"/>
      <c r="AM62" s="38"/>
    </row>
    <row r="63" spans="1:40" s="24" customFormat="1" ht="18.75" customHeight="1" x14ac:dyDescent="0.25">
      <c r="A63" s="153"/>
      <c r="B63" s="269" t="s">
        <v>90</v>
      </c>
      <c r="C63" s="270"/>
      <c r="D63" s="270"/>
      <c r="E63" s="270"/>
      <c r="F63" s="270"/>
      <c r="G63" s="270"/>
      <c r="H63" s="270"/>
      <c r="I63" s="270"/>
      <c r="J63" s="270"/>
      <c r="K63" s="270"/>
      <c r="L63" s="270"/>
      <c r="M63" s="270"/>
      <c r="N63" s="270"/>
      <c r="O63" s="270"/>
      <c r="P63" s="270"/>
      <c r="Q63" s="270"/>
      <c r="R63" s="270"/>
      <c r="S63" s="270"/>
      <c r="T63" s="270"/>
      <c r="U63" s="270"/>
      <c r="V63" s="270"/>
      <c r="W63" s="270"/>
      <c r="X63" s="270"/>
      <c r="Y63" s="270"/>
      <c r="Z63" s="270"/>
      <c r="AA63" s="270"/>
      <c r="AB63" s="270"/>
      <c r="AC63" s="270"/>
      <c r="AD63" s="270"/>
      <c r="AE63" s="270"/>
      <c r="AF63" s="270"/>
      <c r="AG63" s="270"/>
      <c r="AH63" s="270"/>
      <c r="AI63" s="271"/>
      <c r="AJ63" s="25"/>
    </row>
    <row r="64" spans="1:40" s="24" customFormat="1" ht="18.75" customHeight="1" x14ac:dyDescent="0.25">
      <c r="A64" s="153"/>
      <c r="B64" s="272" t="s">
        <v>91</v>
      </c>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4"/>
      <c r="AJ64" s="25"/>
    </row>
    <row r="65" spans="1:36" s="24" customFormat="1" ht="18.75" customHeight="1" x14ac:dyDescent="0.25">
      <c r="A65" s="153"/>
      <c r="B65" s="39"/>
      <c r="C65" s="40"/>
      <c r="D65" s="41" t="s">
        <v>92</v>
      </c>
      <c r="E65" s="275">
        <v>70431445.280000001</v>
      </c>
      <c r="F65" s="275"/>
      <c r="G65" s="276">
        <v>45355</v>
      </c>
      <c r="H65" s="277"/>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25"/>
    </row>
    <row r="66" spans="1:36" s="24" customFormat="1" ht="18.75" customHeight="1" x14ac:dyDescent="0.25">
      <c r="A66" s="153"/>
      <c r="B66" s="39"/>
      <c r="C66" s="40"/>
      <c r="D66" s="41" t="s">
        <v>93</v>
      </c>
      <c r="E66" s="275">
        <v>203993673.19</v>
      </c>
      <c r="F66" s="275"/>
      <c r="G66" s="276">
        <v>45370</v>
      </c>
      <c r="H66" s="277"/>
      <c r="I66" s="40"/>
      <c r="J66" s="40"/>
      <c r="K66" s="40"/>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25"/>
    </row>
    <row r="67" spans="1:36" s="24" customFormat="1" ht="18.75" customHeight="1" x14ac:dyDescent="0.25">
      <c r="A67" s="153"/>
      <c r="B67" s="39"/>
      <c r="C67" s="40"/>
      <c r="D67" s="41" t="s">
        <v>94</v>
      </c>
      <c r="E67" s="275">
        <v>208633571.44</v>
      </c>
      <c r="F67" s="275"/>
      <c r="G67" s="276">
        <v>45406</v>
      </c>
      <c r="H67" s="277"/>
      <c r="I67" s="40"/>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25"/>
    </row>
    <row r="68" spans="1:36" s="24" customFormat="1" ht="18.75" customHeight="1" x14ac:dyDescent="0.25">
      <c r="A68" s="153"/>
      <c r="B68" s="39"/>
      <c r="C68" s="40"/>
      <c r="D68" s="41" t="s">
        <v>95</v>
      </c>
      <c r="E68" s="275">
        <v>202093483.44999999</v>
      </c>
      <c r="F68" s="275"/>
      <c r="G68" s="276">
        <v>45436</v>
      </c>
      <c r="H68" s="277"/>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25"/>
    </row>
    <row r="69" spans="1:36" s="24" customFormat="1" ht="18.75" customHeight="1" x14ac:dyDescent="0.25">
      <c r="A69" s="153"/>
      <c r="B69" s="39"/>
      <c r="C69" s="40"/>
      <c r="D69" s="41" t="s">
        <v>96</v>
      </c>
      <c r="E69" s="275">
        <v>208790623.36000001</v>
      </c>
      <c r="F69" s="275"/>
      <c r="G69" s="276">
        <v>45462</v>
      </c>
      <c r="H69" s="277"/>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25"/>
    </row>
    <row r="70" spans="1:36" s="24" customFormat="1" ht="18.75" customHeight="1" x14ac:dyDescent="0.25">
      <c r="A70" s="153"/>
      <c r="B70" s="39"/>
      <c r="C70" s="40"/>
      <c r="D70" s="41" t="s">
        <v>97</v>
      </c>
      <c r="E70" s="275">
        <v>201885740.41</v>
      </c>
      <c r="F70" s="275"/>
      <c r="G70" s="276">
        <v>45498</v>
      </c>
      <c r="H70" s="277"/>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25"/>
    </row>
    <row r="71" spans="1:36" s="24" customFormat="1" ht="18.75" customHeight="1" x14ac:dyDescent="0.25">
      <c r="A71" s="153"/>
      <c r="B71" s="39"/>
      <c r="C71" s="40"/>
      <c r="D71" s="41" t="s">
        <v>98</v>
      </c>
      <c r="E71" s="275">
        <v>208826681.81</v>
      </c>
      <c r="F71" s="275"/>
      <c r="G71" s="276">
        <v>45519</v>
      </c>
      <c r="H71" s="277"/>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25"/>
    </row>
    <row r="72" spans="1:36" s="24" customFormat="1" ht="18.75" customHeight="1" x14ac:dyDescent="0.25">
      <c r="A72" s="153"/>
      <c r="B72" s="39"/>
      <c r="C72" s="40"/>
      <c r="D72" s="41" t="s">
        <v>99</v>
      </c>
      <c r="E72" s="275">
        <v>184554631.58000001</v>
      </c>
      <c r="F72" s="275"/>
      <c r="G72" s="276">
        <v>45548</v>
      </c>
      <c r="H72" s="277">
        <v>45548</v>
      </c>
      <c r="I72" s="40"/>
      <c r="J72" s="40"/>
      <c r="K72" s="40"/>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25"/>
    </row>
    <row r="73" spans="1:36" s="24" customFormat="1" ht="18.75" customHeight="1" x14ac:dyDescent="0.25">
      <c r="A73" s="153"/>
      <c r="B73" s="39"/>
      <c r="C73" s="40"/>
      <c r="D73" s="41" t="s">
        <v>100</v>
      </c>
      <c r="E73" s="275">
        <v>175042999.94999999</v>
      </c>
      <c r="F73" s="275"/>
      <c r="G73" s="276">
        <v>45593</v>
      </c>
      <c r="H73" s="277"/>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25"/>
    </row>
    <row r="74" spans="1:36" s="24" customFormat="1" ht="18.75" customHeight="1" x14ac:dyDescent="0.25">
      <c r="A74" s="153"/>
      <c r="B74" s="39"/>
      <c r="C74" s="40"/>
      <c r="D74" s="41" t="s">
        <v>101</v>
      </c>
      <c r="E74" s="275">
        <v>136309883.96000001</v>
      </c>
      <c r="F74" s="275"/>
      <c r="G74" s="276">
        <v>45616</v>
      </c>
      <c r="H74" s="277"/>
      <c r="I74" s="40"/>
      <c r="J74" s="40"/>
      <c r="K74" s="40"/>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25"/>
    </row>
    <row r="75" spans="1:36" s="24" customFormat="1" ht="18.75" customHeight="1" x14ac:dyDescent="0.25">
      <c r="A75" s="153"/>
      <c r="B75" s="39"/>
      <c r="C75" s="40"/>
      <c r="D75" s="41" t="s">
        <v>102</v>
      </c>
      <c r="E75" s="275">
        <v>104670805.05</v>
      </c>
      <c r="F75" s="275"/>
      <c r="G75" s="276">
        <v>45653</v>
      </c>
      <c r="H75" s="277"/>
      <c r="I75" s="40"/>
      <c r="J75" s="40"/>
      <c r="K75" s="40"/>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25"/>
    </row>
    <row r="76" spans="1:36" s="24" customFormat="1" ht="18.75" customHeight="1" x14ac:dyDescent="0.25">
      <c r="A76" s="153"/>
      <c r="B76" s="39"/>
      <c r="C76" s="40"/>
      <c r="D76" s="41" t="s">
        <v>103</v>
      </c>
      <c r="E76" s="275">
        <v>109613127.45</v>
      </c>
      <c r="F76" s="275"/>
      <c r="G76" s="276">
        <v>45686</v>
      </c>
      <c r="H76" s="277"/>
      <c r="I76" s="40"/>
      <c r="J76" s="40"/>
      <c r="K76" s="40"/>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25"/>
    </row>
    <row r="77" spans="1:36" s="24" customFormat="1" ht="22.5" customHeight="1" x14ac:dyDescent="0.25">
      <c r="A77" s="153"/>
      <c r="B77" s="39"/>
      <c r="C77" s="40"/>
      <c r="D77" s="41" t="s">
        <v>104</v>
      </c>
      <c r="E77" s="275">
        <v>105664801.55</v>
      </c>
      <c r="F77" s="275"/>
      <c r="G77" s="276">
        <v>45713</v>
      </c>
      <c r="H77" s="277"/>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25"/>
    </row>
    <row r="78" spans="1:36" s="24" customFormat="1" ht="22.5" customHeight="1" x14ac:dyDescent="0.25">
      <c r="A78" s="153"/>
      <c r="B78" s="39"/>
      <c r="C78" s="40"/>
      <c r="D78" s="41" t="s">
        <v>105</v>
      </c>
      <c r="E78" s="275">
        <v>90759981.609999999</v>
      </c>
      <c r="F78" s="275"/>
      <c r="G78" s="276">
        <v>45742</v>
      </c>
      <c r="H78" s="277"/>
      <c r="I78" s="40"/>
      <c r="J78" s="40"/>
      <c r="K78" s="40"/>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25"/>
    </row>
    <row r="79" spans="1:36" s="24" customFormat="1" ht="22.5" customHeight="1" x14ac:dyDescent="0.25">
      <c r="A79" s="153"/>
      <c r="B79" s="39"/>
      <c r="C79" s="40"/>
      <c r="D79" s="41" t="s">
        <v>106</v>
      </c>
      <c r="E79" s="275">
        <v>100318299.23</v>
      </c>
      <c r="F79" s="275"/>
      <c r="G79" s="276">
        <v>45770</v>
      </c>
      <c r="H79" s="277"/>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25"/>
    </row>
    <row r="80" spans="1:36" s="24" customFormat="1" ht="22.5" customHeight="1" x14ac:dyDescent="0.25">
      <c r="A80" s="153"/>
      <c r="B80" s="39"/>
      <c r="C80" s="40"/>
      <c r="D80" s="63" t="s">
        <v>107</v>
      </c>
      <c r="E80" s="275">
        <v>97074375.989999995</v>
      </c>
      <c r="F80" s="275"/>
      <c r="G80" s="276">
        <v>45800</v>
      </c>
      <c r="H80" s="277"/>
      <c r="I80" s="40"/>
      <c r="J80" s="40"/>
      <c r="K80" s="40"/>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25"/>
    </row>
    <row r="81" spans="1:40" s="24" customFormat="1" ht="22.5" customHeight="1" x14ac:dyDescent="0.25">
      <c r="A81" s="153"/>
      <c r="B81" s="61"/>
      <c r="C81" s="62"/>
      <c r="D81" s="66" t="s">
        <v>142</v>
      </c>
      <c r="E81" s="275">
        <v>91642086.280000001</v>
      </c>
      <c r="F81" s="275"/>
      <c r="G81" s="276">
        <v>45833</v>
      </c>
      <c r="H81" s="277"/>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25"/>
    </row>
    <row r="82" spans="1:40" s="24" customFormat="1" ht="22.5" customHeight="1" x14ac:dyDescent="0.25">
      <c r="A82" s="153"/>
      <c r="B82" s="39"/>
      <c r="C82" s="40"/>
      <c r="D82" s="66" t="s">
        <v>146</v>
      </c>
      <c r="E82" s="303">
        <v>78847939.849999994</v>
      </c>
      <c r="F82" s="303"/>
      <c r="G82" s="276">
        <v>45859</v>
      </c>
      <c r="H82" s="277"/>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25"/>
    </row>
    <row r="83" spans="1:40" s="24" customFormat="1" ht="22.5" customHeight="1" x14ac:dyDescent="0.25">
      <c r="A83" s="153"/>
      <c r="B83" s="39"/>
      <c r="C83" s="40"/>
      <c r="D83" s="66" t="s">
        <v>148</v>
      </c>
      <c r="E83" s="304">
        <v>81211780.129999995</v>
      </c>
      <c r="F83" s="304"/>
      <c r="G83" s="276">
        <v>45895</v>
      </c>
      <c r="H83" s="277"/>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25"/>
    </row>
    <row r="84" spans="1:40" s="24" customFormat="1" ht="22.5" customHeight="1" x14ac:dyDescent="0.25">
      <c r="A84" s="153"/>
      <c r="B84" s="64"/>
      <c r="C84" s="65"/>
      <c r="D84" s="67" t="s">
        <v>153</v>
      </c>
      <c r="E84" s="68"/>
      <c r="F84" s="68"/>
      <c r="G84" s="69"/>
      <c r="H84" s="69"/>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25"/>
    </row>
    <row r="85" spans="1:40" s="24" customFormat="1" ht="22.5" customHeight="1" x14ac:dyDescent="0.25">
      <c r="A85" s="153"/>
      <c r="B85" s="294" t="s">
        <v>108</v>
      </c>
      <c r="C85" s="295"/>
      <c r="D85" s="295"/>
      <c r="E85" s="295"/>
      <c r="F85" s="295"/>
      <c r="G85" s="295"/>
      <c r="H85" s="295"/>
      <c r="I85" s="295"/>
      <c r="J85" s="295"/>
      <c r="K85" s="295"/>
      <c r="L85" s="295"/>
      <c r="M85" s="295"/>
      <c r="N85" s="295"/>
      <c r="O85" s="295"/>
      <c r="P85" s="295"/>
      <c r="Q85" s="295"/>
      <c r="R85" s="295"/>
      <c r="S85" s="295"/>
      <c r="T85" s="295"/>
      <c r="U85" s="295"/>
      <c r="V85" s="295"/>
      <c r="W85" s="295"/>
      <c r="X85" s="295"/>
      <c r="Y85" s="295"/>
      <c r="Z85" s="295"/>
      <c r="AA85" s="295"/>
      <c r="AB85" s="295"/>
      <c r="AC85" s="295"/>
      <c r="AD85" s="295"/>
      <c r="AE85" s="295"/>
      <c r="AF85" s="295"/>
      <c r="AG85" s="295"/>
      <c r="AH85" s="295"/>
      <c r="AI85" s="296"/>
      <c r="AJ85" s="25"/>
    </row>
    <row r="86" spans="1:40" s="24" customFormat="1" ht="21" customHeight="1" thickBot="1" x14ac:dyDescent="0.3">
      <c r="A86" s="153"/>
      <c r="B86" s="297" t="s">
        <v>109</v>
      </c>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9"/>
      <c r="AJ86" s="23"/>
    </row>
    <row r="87" spans="1:40" s="24" customFormat="1" ht="107.25" customHeight="1" thickBot="1" x14ac:dyDescent="0.3">
      <c r="A87" s="153"/>
      <c r="B87" s="300" t="s">
        <v>152</v>
      </c>
      <c r="C87" s="301"/>
      <c r="D87" s="301"/>
      <c r="E87" s="301"/>
      <c r="F87" s="301"/>
      <c r="G87" s="301"/>
      <c r="H87" s="301"/>
      <c r="I87" s="301"/>
      <c r="J87" s="301"/>
      <c r="K87" s="301"/>
      <c r="L87" s="301"/>
      <c r="M87" s="301"/>
      <c r="N87" s="301"/>
      <c r="O87" s="301"/>
      <c r="P87" s="301"/>
      <c r="Q87" s="301"/>
      <c r="R87" s="301"/>
      <c r="S87" s="301"/>
      <c r="T87" s="301"/>
      <c r="U87" s="301"/>
      <c r="V87" s="301"/>
      <c r="W87" s="301"/>
      <c r="X87" s="301"/>
      <c r="Y87" s="301"/>
      <c r="Z87" s="301"/>
      <c r="AA87" s="301"/>
      <c r="AB87" s="301"/>
      <c r="AC87" s="301"/>
      <c r="AD87" s="301"/>
      <c r="AE87" s="301"/>
      <c r="AF87" s="301"/>
      <c r="AG87" s="301"/>
      <c r="AH87" s="301"/>
      <c r="AI87" s="302"/>
      <c r="AJ87" s="25"/>
    </row>
    <row r="88" spans="1:40" s="24" customFormat="1" ht="18.75" thickBot="1" x14ac:dyDescent="0.3">
      <c r="A88" s="42"/>
      <c r="B88" s="81" t="s">
        <v>110</v>
      </c>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3"/>
      <c r="AJ88" s="25"/>
    </row>
    <row r="89" spans="1:40" s="24" customFormat="1" ht="279" customHeight="1" thickBot="1" x14ac:dyDescent="0.3">
      <c r="A89" s="42"/>
      <c r="B89" s="289"/>
      <c r="C89" s="290"/>
      <c r="D89" s="290"/>
      <c r="E89" s="290"/>
      <c r="F89" s="290"/>
      <c r="G89" s="290"/>
      <c r="H89" s="290"/>
      <c r="I89" s="290"/>
      <c r="J89" s="290"/>
      <c r="K89" s="290"/>
      <c r="L89" s="290"/>
      <c r="M89" s="290"/>
      <c r="N89" s="290"/>
      <c r="O89" s="290"/>
      <c r="P89" s="291"/>
      <c r="Q89" s="43"/>
      <c r="R89" s="43"/>
      <c r="S89" s="43"/>
      <c r="T89" s="43"/>
      <c r="U89" s="43"/>
      <c r="V89" s="43"/>
      <c r="W89" s="43"/>
      <c r="X89" s="43"/>
      <c r="Y89" s="43"/>
      <c r="Z89" s="43"/>
      <c r="AA89" s="43"/>
      <c r="AB89" s="43"/>
      <c r="AC89" s="43"/>
      <c r="AD89" s="43"/>
      <c r="AE89" s="43"/>
      <c r="AF89" s="43"/>
      <c r="AG89" s="43"/>
      <c r="AH89" s="43"/>
      <c r="AI89" s="44"/>
      <c r="AJ89" s="25"/>
      <c r="AL89"/>
      <c r="AN89"/>
    </row>
    <row r="90" spans="1:40" s="24" customFormat="1" ht="27.6" customHeight="1" thickBot="1" x14ac:dyDescent="0.3">
      <c r="A90" s="42"/>
      <c r="B90" s="289" t="s">
        <v>154</v>
      </c>
      <c r="C90" s="290"/>
      <c r="D90" s="290"/>
      <c r="E90" s="290"/>
      <c r="F90" s="290"/>
      <c r="G90" s="290"/>
      <c r="H90" s="290"/>
      <c r="I90" s="290"/>
      <c r="J90" s="290"/>
      <c r="K90" s="290"/>
      <c r="L90" s="290"/>
      <c r="M90" s="290"/>
      <c r="N90" s="290"/>
      <c r="O90" s="290"/>
      <c r="P90" s="291"/>
      <c r="Q90" s="292" t="s">
        <v>155</v>
      </c>
      <c r="R90" s="290"/>
      <c r="S90" s="290"/>
      <c r="T90" s="290"/>
      <c r="U90" s="290"/>
      <c r="V90" s="290"/>
      <c r="W90" s="290"/>
      <c r="X90" s="290"/>
      <c r="Y90" s="290"/>
      <c r="Z90" s="290"/>
      <c r="AA90" s="290"/>
      <c r="AB90" s="290"/>
      <c r="AC90" s="290"/>
      <c r="AD90" s="290"/>
      <c r="AE90" s="290"/>
      <c r="AF90" s="290"/>
      <c r="AG90" s="290"/>
      <c r="AH90" s="290"/>
      <c r="AI90" s="293"/>
      <c r="AJ90" s="25"/>
    </row>
    <row r="91" spans="1:40" s="24" customFormat="1" ht="315.60000000000002" customHeight="1" thickBot="1" x14ac:dyDescent="0.3">
      <c r="A91" s="42"/>
      <c r="B91" s="45"/>
      <c r="C91" s="43"/>
      <c r="D91" s="43"/>
      <c r="E91" s="43"/>
      <c r="F91" s="43"/>
      <c r="G91" s="43"/>
      <c r="H91" s="43"/>
      <c r="I91" s="43"/>
      <c r="J91" s="43"/>
      <c r="K91" s="43"/>
      <c r="L91" s="43"/>
      <c r="M91" s="43"/>
      <c r="N91" s="43"/>
      <c r="O91" s="43"/>
      <c r="P91" s="46"/>
      <c r="Q91" s="43"/>
      <c r="R91" s="43"/>
      <c r="S91" s="43"/>
      <c r="T91" s="43"/>
      <c r="U91" s="43"/>
      <c r="V91" s="43"/>
      <c r="W91" s="43"/>
      <c r="X91" s="43"/>
      <c r="Y91" s="43"/>
      <c r="Z91" s="43"/>
      <c r="AA91" s="43"/>
      <c r="AB91" s="43"/>
      <c r="AC91" s="43"/>
      <c r="AD91" s="43"/>
      <c r="AE91" s="43"/>
      <c r="AF91" s="43"/>
      <c r="AG91" s="43"/>
      <c r="AH91" s="43"/>
      <c r="AI91" s="44"/>
      <c r="AJ91" s="25"/>
      <c r="AM91"/>
      <c r="AN91"/>
    </row>
    <row r="92" spans="1:40" s="24" customFormat="1" ht="25.5" customHeight="1" thickBot="1" x14ac:dyDescent="0.3">
      <c r="A92" s="42"/>
      <c r="B92" s="289" t="s">
        <v>156</v>
      </c>
      <c r="C92" s="290"/>
      <c r="D92" s="290"/>
      <c r="E92" s="290"/>
      <c r="F92" s="290"/>
      <c r="G92" s="290"/>
      <c r="H92" s="290"/>
      <c r="I92" s="290"/>
      <c r="J92" s="290"/>
      <c r="K92" s="290"/>
      <c r="L92" s="290"/>
      <c r="M92" s="290"/>
      <c r="N92" s="290"/>
      <c r="O92" s="290"/>
      <c r="P92" s="291"/>
      <c r="Q92" s="292" t="s">
        <v>157</v>
      </c>
      <c r="R92" s="290"/>
      <c r="S92" s="290"/>
      <c r="T92" s="290"/>
      <c r="U92" s="290"/>
      <c r="V92" s="290"/>
      <c r="W92" s="290"/>
      <c r="X92" s="290"/>
      <c r="Y92" s="290"/>
      <c r="Z92" s="290"/>
      <c r="AA92" s="290"/>
      <c r="AB92" s="290"/>
      <c r="AC92" s="290"/>
      <c r="AD92" s="290"/>
      <c r="AE92" s="290"/>
      <c r="AF92" s="290"/>
      <c r="AG92" s="290"/>
      <c r="AH92" s="290"/>
      <c r="AI92" s="293"/>
      <c r="AJ92" s="25"/>
    </row>
    <row r="93" spans="1:40" s="24" customFormat="1" ht="295.5" customHeight="1" thickBot="1" x14ac:dyDescent="0.3">
      <c r="A93" s="42"/>
      <c r="B93" s="47"/>
      <c r="C93" s="48"/>
      <c r="D93" s="48"/>
      <c r="E93" s="48"/>
      <c r="F93" s="48"/>
      <c r="G93" s="48"/>
      <c r="H93" s="48"/>
      <c r="I93" s="48"/>
      <c r="J93" s="48"/>
      <c r="K93" s="48"/>
      <c r="L93" s="48"/>
      <c r="M93" s="48"/>
      <c r="N93" s="48"/>
      <c r="O93" s="48"/>
      <c r="P93" s="49"/>
      <c r="Q93" s="48"/>
      <c r="R93" s="48"/>
      <c r="S93" s="48"/>
      <c r="T93" s="48"/>
      <c r="U93" s="48"/>
      <c r="V93" s="48"/>
      <c r="W93" s="48"/>
      <c r="X93" s="48"/>
      <c r="Y93" s="48"/>
      <c r="Z93" s="48"/>
      <c r="AA93" s="48"/>
      <c r="AB93" s="48"/>
      <c r="AC93" s="48"/>
      <c r="AD93" s="48"/>
      <c r="AE93" s="48"/>
      <c r="AF93" s="48"/>
      <c r="AG93" s="48"/>
      <c r="AH93" s="48"/>
      <c r="AI93" s="50"/>
      <c r="AJ93" s="25"/>
      <c r="AK93"/>
      <c r="AM93"/>
      <c r="AN93"/>
    </row>
    <row r="94" spans="1:40" s="24" customFormat="1" ht="25.5" customHeight="1" thickBot="1" x14ac:dyDescent="0.3">
      <c r="A94" s="42"/>
      <c r="B94" s="289" t="s">
        <v>158</v>
      </c>
      <c r="C94" s="290"/>
      <c r="D94" s="290"/>
      <c r="E94" s="290"/>
      <c r="F94" s="290"/>
      <c r="G94" s="290"/>
      <c r="H94" s="290"/>
      <c r="I94" s="290"/>
      <c r="J94" s="290"/>
      <c r="K94" s="290"/>
      <c r="L94" s="290"/>
      <c r="M94" s="290"/>
      <c r="N94" s="290"/>
      <c r="O94" s="290"/>
      <c r="P94" s="291"/>
      <c r="Q94" s="292" t="s">
        <v>145</v>
      </c>
      <c r="R94" s="290"/>
      <c r="S94" s="290"/>
      <c r="T94" s="290"/>
      <c r="U94" s="290"/>
      <c r="V94" s="290"/>
      <c r="W94" s="290"/>
      <c r="X94" s="290"/>
      <c r="Y94" s="290"/>
      <c r="Z94" s="290"/>
      <c r="AA94" s="290"/>
      <c r="AB94" s="290"/>
      <c r="AC94" s="290"/>
      <c r="AD94" s="290"/>
      <c r="AE94" s="290"/>
      <c r="AF94" s="290"/>
      <c r="AG94" s="290"/>
      <c r="AH94" s="290"/>
      <c r="AI94" s="293"/>
      <c r="AJ94" s="25"/>
    </row>
    <row r="95" spans="1:40" s="24" customFormat="1" ht="294.95" customHeight="1" thickBot="1" x14ac:dyDescent="0.3">
      <c r="A95" s="42"/>
      <c r="B95" s="289"/>
      <c r="C95" s="290"/>
      <c r="D95" s="290"/>
      <c r="E95" s="290"/>
      <c r="F95" s="290"/>
      <c r="G95" s="290"/>
      <c r="H95" s="290"/>
      <c r="I95" s="290"/>
      <c r="J95" s="290"/>
      <c r="K95" s="290"/>
      <c r="L95" s="290"/>
      <c r="M95" s="290"/>
      <c r="N95" s="290"/>
      <c r="O95" s="290"/>
      <c r="P95" s="291"/>
      <c r="Q95" s="290"/>
      <c r="R95" s="290"/>
      <c r="S95" s="290"/>
      <c r="T95" s="290"/>
      <c r="U95" s="290"/>
      <c r="V95" s="290"/>
      <c r="W95" s="290"/>
      <c r="X95" s="290"/>
      <c r="Y95" s="290"/>
      <c r="Z95" s="290"/>
      <c r="AA95" s="290"/>
      <c r="AB95" s="290"/>
      <c r="AC95" s="290"/>
      <c r="AD95" s="290"/>
      <c r="AE95" s="290"/>
      <c r="AF95" s="290"/>
      <c r="AG95" s="290"/>
      <c r="AH95" s="290"/>
      <c r="AI95" s="293"/>
      <c r="AJ95" s="25"/>
    </row>
    <row r="96" spans="1:40" s="51" customFormat="1" ht="18.600000000000001" customHeight="1" thickBot="1" x14ac:dyDescent="0.25">
      <c r="B96" s="81" t="s">
        <v>111</v>
      </c>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3"/>
    </row>
    <row r="97" spans="2:35" s="51" customFormat="1" ht="69.75" customHeight="1" thickBot="1" x14ac:dyDescent="0.25">
      <c r="B97" s="317" t="s">
        <v>138</v>
      </c>
      <c r="C97" s="318"/>
      <c r="D97" s="318"/>
      <c r="E97" s="318"/>
      <c r="F97" s="318"/>
      <c r="G97" s="318"/>
      <c r="H97" s="318"/>
      <c r="I97" s="318"/>
      <c r="J97" s="318"/>
      <c r="K97" s="318"/>
      <c r="L97" s="318"/>
      <c r="M97" s="318"/>
      <c r="N97" s="318"/>
      <c r="O97" s="318"/>
      <c r="P97" s="318"/>
      <c r="Q97" s="318"/>
      <c r="R97" s="318"/>
      <c r="S97" s="318"/>
      <c r="T97" s="318"/>
      <c r="U97" s="318"/>
      <c r="V97" s="318"/>
      <c r="W97" s="318"/>
      <c r="X97" s="318"/>
      <c r="Y97" s="318"/>
      <c r="Z97" s="318"/>
      <c r="AA97" s="318"/>
      <c r="AB97" s="318"/>
      <c r="AC97" s="318"/>
      <c r="AD97" s="318"/>
      <c r="AE97" s="318"/>
      <c r="AF97" s="318"/>
      <c r="AG97" s="318"/>
      <c r="AH97" s="318"/>
      <c r="AI97" s="319"/>
    </row>
    <row r="98" spans="2:35" s="51" customFormat="1" ht="18.75" customHeight="1" thickBot="1" x14ac:dyDescent="0.25">
      <c r="B98" s="81" t="s">
        <v>112</v>
      </c>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3"/>
    </row>
    <row r="99" spans="2:35" s="51" customFormat="1" ht="69.75" customHeight="1" thickBot="1" x14ac:dyDescent="0.25">
      <c r="B99" s="317" t="s">
        <v>139</v>
      </c>
      <c r="C99" s="318"/>
      <c r="D99" s="318"/>
      <c r="E99" s="318"/>
      <c r="F99" s="318"/>
      <c r="G99" s="318"/>
      <c r="H99" s="318"/>
      <c r="I99" s="318"/>
      <c r="J99" s="318"/>
      <c r="K99" s="318"/>
      <c r="L99" s="318"/>
      <c r="M99" s="318"/>
      <c r="N99" s="318"/>
      <c r="O99" s="318"/>
      <c r="P99" s="318"/>
      <c r="Q99" s="318"/>
      <c r="R99" s="318"/>
      <c r="S99" s="318"/>
      <c r="T99" s="318"/>
      <c r="U99" s="318"/>
      <c r="V99" s="318"/>
      <c r="W99" s="318"/>
      <c r="X99" s="318"/>
      <c r="Y99" s="318"/>
      <c r="Z99" s="318"/>
      <c r="AA99" s="318"/>
      <c r="AB99" s="318"/>
      <c r="AC99" s="318"/>
      <c r="AD99" s="318"/>
      <c r="AE99" s="318"/>
      <c r="AF99" s="318"/>
      <c r="AG99" s="318"/>
      <c r="AH99" s="318"/>
      <c r="AI99" s="319"/>
    </row>
    <row r="100" spans="2:35" s="51" customFormat="1" ht="18.75" thickBot="1" x14ac:dyDescent="0.25">
      <c r="B100" s="81" t="s">
        <v>113</v>
      </c>
      <c r="C100" s="82"/>
      <c r="D100" s="82"/>
      <c r="E100" s="82"/>
      <c r="F100" s="82"/>
      <c r="G100" s="82"/>
      <c r="H100" s="82"/>
      <c r="I100" s="82"/>
      <c r="J100" s="82"/>
      <c r="K100" s="82"/>
      <c r="L100" s="82"/>
      <c r="M100" s="82"/>
      <c r="N100" s="82"/>
      <c r="O100" s="82"/>
      <c r="P100" s="82"/>
      <c r="Q100" s="82"/>
      <c r="R100" s="82"/>
      <c r="S100" s="82"/>
      <c r="T100" s="82"/>
      <c r="U100" s="82"/>
      <c r="V100" s="82"/>
      <c r="W100" s="82"/>
      <c r="X100" s="82"/>
      <c r="Y100" s="82"/>
      <c r="Z100" s="82"/>
      <c r="AA100" s="82"/>
      <c r="AB100" s="82"/>
      <c r="AC100" s="82"/>
      <c r="AD100" s="82"/>
      <c r="AE100" s="82"/>
      <c r="AF100" s="82"/>
      <c r="AG100" s="82"/>
      <c r="AH100" s="82"/>
      <c r="AI100" s="83"/>
    </row>
    <row r="101" spans="2:35" s="51" customFormat="1" ht="20.25" thickBot="1" x14ac:dyDescent="0.25">
      <c r="B101" s="305" t="s">
        <v>114</v>
      </c>
      <c r="C101" s="306"/>
      <c r="D101" s="306"/>
      <c r="E101" s="306"/>
      <c r="F101" s="306"/>
      <c r="G101" s="306"/>
      <c r="H101" s="306"/>
      <c r="I101" s="306"/>
      <c r="J101" s="306"/>
      <c r="K101" s="306"/>
      <c r="L101" s="306"/>
      <c r="M101" s="307"/>
      <c r="N101" s="306"/>
      <c r="O101" s="306"/>
      <c r="P101" s="306"/>
      <c r="Q101" s="306"/>
      <c r="R101" s="306"/>
      <c r="S101" s="306"/>
      <c r="T101" s="306"/>
      <c r="U101" s="306"/>
      <c r="V101" s="306"/>
      <c r="W101" s="307"/>
      <c r="X101" s="307"/>
      <c r="Y101" s="306"/>
      <c r="Z101" s="306"/>
      <c r="AA101" s="306"/>
      <c r="AB101" s="306"/>
      <c r="AC101" s="306"/>
      <c r="AD101" s="306"/>
      <c r="AE101" s="306"/>
      <c r="AF101" s="306"/>
      <c r="AG101" s="306"/>
      <c r="AH101" s="306"/>
      <c r="AI101" s="308"/>
    </row>
    <row r="102" spans="2:35" s="51" customFormat="1" ht="20.25" customHeight="1" thickBot="1" x14ac:dyDescent="0.25">
      <c r="B102" s="52">
        <v>1</v>
      </c>
      <c r="C102" s="309" t="s">
        <v>115</v>
      </c>
      <c r="D102" s="310"/>
      <c r="E102" s="310"/>
      <c r="F102" s="310"/>
      <c r="G102" s="310"/>
      <c r="H102" s="310"/>
      <c r="I102" s="310"/>
      <c r="J102" s="310"/>
      <c r="K102" s="310"/>
      <c r="L102" s="311"/>
      <c r="M102" s="53">
        <v>45390</v>
      </c>
      <c r="N102" s="54">
        <v>5</v>
      </c>
      <c r="O102" s="312" t="s">
        <v>116</v>
      </c>
      <c r="P102" s="313"/>
      <c r="Q102" s="313"/>
      <c r="R102" s="313"/>
      <c r="S102" s="313"/>
      <c r="T102" s="313"/>
      <c r="U102" s="313"/>
      <c r="V102" s="314"/>
      <c r="W102" s="315">
        <v>45715</v>
      </c>
      <c r="X102" s="316"/>
      <c r="Y102" s="54">
        <v>9</v>
      </c>
      <c r="Z102" s="312" t="s">
        <v>117</v>
      </c>
      <c r="AA102" s="313"/>
      <c r="AB102" s="313"/>
      <c r="AC102" s="313"/>
      <c r="AD102" s="313"/>
      <c r="AE102" s="313"/>
      <c r="AF102" s="313"/>
      <c r="AG102" s="313"/>
      <c r="AH102" s="314"/>
      <c r="AI102" s="55" t="s">
        <v>118</v>
      </c>
    </row>
    <row r="103" spans="2:35" s="51" customFormat="1" ht="20.25" customHeight="1" thickBot="1" x14ac:dyDescent="0.25">
      <c r="B103" s="52">
        <v>2</v>
      </c>
      <c r="C103" s="309" t="s">
        <v>119</v>
      </c>
      <c r="D103" s="310"/>
      <c r="E103" s="310"/>
      <c r="F103" s="310"/>
      <c r="G103" s="310"/>
      <c r="H103" s="310"/>
      <c r="I103" s="310"/>
      <c r="J103" s="310"/>
      <c r="K103" s="310"/>
      <c r="L103" s="311"/>
      <c r="M103" s="53">
        <v>45390</v>
      </c>
      <c r="N103" s="56">
        <v>6</v>
      </c>
      <c r="O103" s="312" t="s">
        <v>120</v>
      </c>
      <c r="P103" s="313"/>
      <c r="Q103" s="313"/>
      <c r="R103" s="313"/>
      <c r="S103" s="313"/>
      <c r="T103" s="313"/>
      <c r="U103" s="313"/>
      <c r="V103" s="314"/>
      <c r="W103" s="315">
        <v>45715</v>
      </c>
      <c r="X103" s="316"/>
      <c r="Y103" s="56">
        <v>10</v>
      </c>
      <c r="Z103" s="312" t="s">
        <v>121</v>
      </c>
      <c r="AA103" s="313"/>
      <c r="AB103" s="313"/>
      <c r="AC103" s="313"/>
      <c r="AD103" s="313"/>
      <c r="AE103" s="313"/>
      <c r="AF103" s="313"/>
      <c r="AG103" s="313"/>
      <c r="AH103" s="314"/>
      <c r="AI103" s="57">
        <v>45715</v>
      </c>
    </row>
    <row r="104" spans="2:35" s="51" customFormat="1" ht="20.25" customHeight="1" thickBot="1" x14ac:dyDescent="0.25">
      <c r="B104" s="52">
        <v>3</v>
      </c>
      <c r="C104" s="309" t="s">
        <v>122</v>
      </c>
      <c r="D104" s="310"/>
      <c r="E104" s="310"/>
      <c r="F104" s="310"/>
      <c r="G104" s="310"/>
      <c r="H104" s="310"/>
      <c r="I104" s="310"/>
      <c r="J104" s="310"/>
      <c r="K104" s="310"/>
      <c r="L104" s="311"/>
      <c r="M104" s="53">
        <v>45390</v>
      </c>
      <c r="N104" s="56">
        <v>7</v>
      </c>
      <c r="O104" s="312" t="s">
        <v>123</v>
      </c>
      <c r="P104" s="313"/>
      <c r="Q104" s="313"/>
      <c r="R104" s="313"/>
      <c r="S104" s="313"/>
      <c r="T104" s="313"/>
      <c r="U104" s="313"/>
      <c r="V104" s="314"/>
      <c r="W104" s="320" t="s">
        <v>118</v>
      </c>
      <c r="X104" s="316"/>
      <c r="Y104" s="56">
        <v>11</v>
      </c>
      <c r="Z104" s="312" t="s">
        <v>124</v>
      </c>
      <c r="AA104" s="313"/>
      <c r="AB104" s="313"/>
      <c r="AC104" s="313"/>
      <c r="AD104" s="313"/>
      <c r="AE104" s="313"/>
      <c r="AF104" s="313"/>
      <c r="AG104" s="313"/>
      <c r="AH104" s="314"/>
      <c r="AI104" s="57">
        <v>45712</v>
      </c>
    </row>
    <row r="105" spans="2:35" s="51" customFormat="1" ht="20.25" customHeight="1" thickBot="1" x14ac:dyDescent="0.25">
      <c r="B105" s="52">
        <v>4</v>
      </c>
      <c r="C105" s="309" t="s">
        <v>125</v>
      </c>
      <c r="D105" s="310"/>
      <c r="E105" s="310"/>
      <c r="F105" s="310"/>
      <c r="G105" s="310"/>
      <c r="H105" s="310"/>
      <c r="I105" s="310"/>
      <c r="J105" s="310"/>
      <c r="K105" s="310"/>
      <c r="L105" s="311"/>
      <c r="M105" s="53">
        <v>45390</v>
      </c>
      <c r="N105" s="56">
        <v>8</v>
      </c>
      <c r="O105" s="312" t="s">
        <v>126</v>
      </c>
      <c r="P105" s="313"/>
      <c r="Q105" s="313"/>
      <c r="R105" s="313"/>
      <c r="S105" s="313"/>
      <c r="T105" s="313"/>
      <c r="U105" s="313"/>
      <c r="V105" s="314"/>
      <c r="W105" s="320" t="s">
        <v>118</v>
      </c>
      <c r="X105" s="316"/>
      <c r="Y105" s="56">
        <v>12</v>
      </c>
      <c r="Z105" s="312" t="s">
        <v>127</v>
      </c>
      <c r="AA105" s="313"/>
      <c r="AB105" s="313"/>
      <c r="AC105" s="313"/>
      <c r="AD105" s="313"/>
      <c r="AE105" s="313"/>
      <c r="AF105" s="313"/>
      <c r="AG105" s="313"/>
      <c r="AH105" s="314"/>
      <c r="AI105" s="57" t="s">
        <v>118</v>
      </c>
    </row>
    <row r="106" spans="2:35" s="51" customFormat="1" ht="19.5" x14ac:dyDescent="0.2">
      <c r="B106" s="321"/>
      <c r="C106" s="322"/>
      <c r="D106" s="322"/>
      <c r="E106" s="322"/>
      <c r="F106" s="322"/>
      <c r="G106" s="322"/>
      <c r="H106" s="322"/>
      <c r="I106" s="322"/>
      <c r="J106" s="322"/>
      <c r="K106" s="322"/>
      <c r="L106" s="322"/>
      <c r="M106" s="322"/>
      <c r="N106" s="322"/>
      <c r="O106" s="322"/>
      <c r="P106" s="322"/>
      <c r="Q106" s="322"/>
      <c r="R106" s="322"/>
      <c r="S106" s="322"/>
      <c r="T106" s="322"/>
      <c r="U106" s="322"/>
      <c r="V106" s="322"/>
      <c r="W106" s="322"/>
      <c r="X106" s="322"/>
      <c r="Y106" s="322"/>
      <c r="Z106" s="322"/>
      <c r="AA106" s="322"/>
      <c r="AB106" s="322"/>
      <c r="AC106" s="322"/>
      <c r="AD106" s="322"/>
      <c r="AE106" s="322"/>
      <c r="AF106" s="322"/>
      <c r="AG106" s="322"/>
      <c r="AH106" s="322"/>
      <c r="AI106" s="323"/>
    </row>
    <row r="107" spans="2:35" s="51" customFormat="1" ht="19.5" x14ac:dyDescent="0.2">
      <c r="B107" s="321"/>
      <c r="C107" s="322"/>
      <c r="D107" s="322"/>
      <c r="E107" s="322"/>
      <c r="F107" s="322"/>
      <c r="G107" s="322"/>
      <c r="H107" s="322"/>
      <c r="I107" s="322"/>
      <c r="J107" s="322"/>
      <c r="K107" s="322"/>
      <c r="L107" s="322"/>
      <c r="M107" s="322"/>
      <c r="N107" s="322"/>
      <c r="O107" s="322"/>
      <c r="P107" s="322"/>
      <c r="Q107" s="322"/>
      <c r="R107" s="322"/>
      <c r="S107" s="322"/>
      <c r="T107" s="322"/>
      <c r="U107" s="322"/>
      <c r="V107" s="322"/>
      <c r="W107" s="322"/>
      <c r="X107" s="322"/>
      <c r="Y107" s="322"/>
      <c r="Z107" s="322"/>
      <c r="AA107" s="322"/>
      <c r="AB107" s="322"/>
      <c r="AC107" s="322"/>
      <c r="AD107" s="322"/>
      <c r="AE107" s="322"/>
      <c r="AF107" s="322"/>
      <c r="AG107" s="322"/>
      <c r="AH107" s="322"/>
      <c r="AI107" s="323"/>
    </row>
    <row r="108" spans="2:35" s="51" customFormat="1" ht="19.5" x14ac:dyDescent="0.2">
      <c r="B108" s="321"/>
      <c r="C108" s="322"/>
      <c r="D108" s="322"/>
      <c r="E108" s="322"/>
      <c r="F108" s="322"/>
      <c r="G108" s="322"/>
      <c r="H108" s="322"/>
      <c r="I108" s="322"/>
      <c r="J108" s="322"/>
      <c r="K108" s="322"/>
      <c r="L108" s="322"/>
      <c r="M108" s="322"/>
      <c r="N108" s="322"/>
      <c r="O108" s="322"/>
      <c r="P108" s="322"/>
      <c r="Q108" s="322"/>
      <c r="R108" s="322"/>
      <c r="S108" s="322"/>
      <c r="T108" s="322"/>
      <c r="U108" s="322"/>
      <c r="V108" s="322"/>
      <c r="W108" s="322"/>
      <c r="X108" s="322"/>
      <c r="Y108" s="322"/>
      <c r="Z108" s="322"/>
      <c r="AA108" s="322"/>
      <c r="AB108" s="322"/>
      <c r="AC108" s="322"/>
      <c r="AD108" s="322"/>
      <c r="AE108" s="322"/>
      <c r="AF108" s="322"/>
      <c r="AG108" s="322"/>
      <c r="AH108" s="322"/>
      <c r="AI108" s="323"/>
    </row>
    <row r="109" spans="2:35" s="51" customFormat="1" ht="19.5" x14ac:dyDescent="0.2">
      <c r="B109" s="321"/>
      <c r="C109" s="322"/>
      <c r="D109" s="322"/>
      <c r="E109" s="322"/>
      <c r="F109" s="322"/>
      <c r="G109" s="322"/>
      <c r="H109" s="322"/>
      <c r="I109" s="322"/>
      <c r="J109" s="322"/>
      <c r="K109" s="322"/>
      <c r="L109" s="322"/>
      <c r="M109" s="322"/>
      <c r="N109" s="322"/>
      <c r="O109" s="322"/>
      <c r="P109" s="322"/>
      <c r="Q109" s="322"/>
      <c r="R109" s="322"/>
      <c r="S109" s="322"/>
      <c r="T109" s="322"/>
      <c r="U109" s="322"/>
      <c r="V109" s="322"/>
      <c r="W109" s="322"/>
      <c r="X109" s="322"/>
      <c r="Y109" s="322"/>
      <c r="Z109" s="322"/>
      <c r="AA109" s="322"/>
      <c r="AB109" s="322"/>
      <c r="AC109" s="322"/>
      <c r="AD109" s="322"/>
      <c r="AE109" s="322"/>
      <c r="AF109" s="322"/>
      <c r="AG109" s="322"/>
      <c r="AH109" s="322"/>
      <c r="AI109" s="323"/>
    </row>
    <row r="110" spans="2:35" s="51" customFormat="1" ht="19.5" x14ac:dyDescent="0.2">
      <c r="B110" s="321"/>
      <c r="C110" s="322"/>
      <c r="D110" s="322"/>
      <c r="E110" s="322"/>
      <c r="F110" s="322"/>
      <c r="G110" s="322"/>
      <c r="H110" s="322"/>
      <c r="I110" s="322"/>
      <c r="J110" s="322"/>
      <c r="K110" s="322"/>
      <c r="L110" s="322"/>
      <c r="M110" s="322"/>
      <c r="N110" s="322"/>
      <c r="O110" s="322"/>
      <c r="P110" s="322"/>
      <c r="Q110" s="322"/>
      <c r="R110" s="322"/>
      <c r="S110" s="322"/>
      <c r="T110" s="322"/>
      <c r="U110" s="322"/>
      <c r="V110" s="322"/>
      <c r="W110" s="322"/>
      <c r="X110" s="322"/>
      <c r="Y110" s="322"/>
      <c r="Z110" s="322"/>
      <c r="AA110" s="322"/>
      <c r="AB110" s="322"/>
      <c r="AC110" s="322"/>
      <c r="AD110" s="322"/>
      <c r="AE110" s="322"/>
      <c r="AF110" s="322"/>
      <c r="AG110" s="322"/>
      <c r="AH110" s="322"/>
      <c r="AI110" s="323"/>
    </row>
    <row r="111" spans="2:35" s="51" customFormat="1" ht="19.5" x14ac:dyDescent="0.2">
      <c r="B111" s="305"/>
      <c r="C111" s="306"/>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F111" s="306"/>
      <c r="AG111" s="306"/>
      <c r="AH111" s="306"/>
      <c r="AI111" s="324"/>
    </row>
    <row r="112" spans="2:35" s="51" customFormat="1" ht="19.5" x14ac:dyDescent="0.2">
      <c r="B112" s="305"/>
      <c r="C112" s="306"/>
      <c r="D112" s="306"/>
      <c r="E112" s="306"/>
      <c r="F112" s="306"/>
      <c r="G112" s="306"/>
      <c r="H112" s="306"/>
      <c r="I112" s="306"/>
      <c r="J112" s="306"/>
      <c r="K112" s="306"/>
      <c r="L112" s="306"/>
      <c r="M112" s="306"/>
      <c r="N112" s="306"/>
      <c r="O112" s="306"/>
      <c r="P112" s="306"/>
      <c r="Q112" s="306"/>
      <c r="R112" s="306"/>
      <c r="S112" s="306"/>
      <c r="T112" s="306"/>
      <c r="U112" s="306"/>
      <c r="V112" s="306"/>
      <c r="W112" s="306"/>
      <c r="X112" s="306"/>
      <c r="Y112" s="306"/>
      <c r="Z112" s="306"/>
      <c r="AA112" s="306"/>
      <c r="AB112" s="306"/>
      <c r="AC112" s="306"/>
      <c r="AD112" s="306"/>
      <c r="AE112" s="306"/>
      <c r="AF112" s="306"/>
      <c r="AG112" s="306"/>
      <c r="AH112" s="306"/>
      <c r="AI112" s="324"/>
    </row>
    <row r="113" spans="1:35" s="51" customFormat="1" ht="19.5" x14ac:dyDescent="0.2">
      <c r="B113" s="305"/>
      <c r="C113" s="306"/>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306"/>
      <c r="AE113" s="306"/>
      <c r="AF113" s="306"/>
      <c r="AG113" s="306"/>
      <c r="AH113" s="306"/>
      <c r="AI113" s="324"/>
    </row>
    <row r="114" spans="1:35" s="51" customFormat="1" ht="19.5" x14ac:dyDescent="0.2">
      <c r="B114" s="305"/>
      <c r="C114" s="306"/>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306"/>
      <c r="AE114" s="306"/>
      <c r="AF114" s="306"/>
      <c r="AG114" s="306"/>
      <c r="AH114" s="306"/>
      <c r="AI114" s="324"/>
    </row>
    <row r="115" spans="1:35" s="51" customFormat="1" ht="19.5" x14ac:dyDescent="0.2">
      <c r="B115" s="305"/>
      <c r="C115" s="306"/>
      <c r="D115" s="306"/>
      <c r="E115" s="306"/>
      <c r="F115" s="306"/>
      <c r="G115" s="306"/>
      <c r="H115" s="306"/>
      <c r="I115" s="306"/>
      <c r="J115" s="306"/>
      <c r="K115" s="306"/>
      <c r="L115" s="306"/>
      <c r="M115" s="306"/>
      <c r="N115" s="306"/>
      <c r="O115" s="306"/>
      <c r="P115" s="306"/>
      <c r="Q115" s="306"/>
      <c r="R115" s="306"/>
      <c r="S115" s="306"/>
      <c r="T115" s="306"/>
      <c r="U115" s="306"/>
      <c r="V115" s="306"/>
      <c r="W115" s="306"/>
      <c r="X115" s="306"/>
      <c r="Y115" s="306"/>
      <c r="Z115" s="306"/>
      <c r="AA115" s="306"/>
      <c r="AB115" s="306"/>
      <c r="AC115" s="306"/>
      <c r="AD115" s="306"/>
      <c r="AE115" s="306"/>
      <c r="AF115" s="306"/>
      <c r="AG115" s="306"/>
      <c r="AH115" s="306"/>
      <c r="AI115" s="324"/>
    </row>
    <row r="116" spans="1:35" s="51" customFormat="1" ht="20.25" thickBot="1" x14ac:dyDescent="0.25">
      <c r="B116" s="305"/>
      <c r="C116" s="306"/>
      <c r="D116" s="306"/>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306"/>
      <c r="AE116" s="306"/>
      <c r="AF116" s="306"/>
      <c r="AG116" s="306"/>
      <c r="AH116" s="306"/>
      <c r="AI116" s="324"/>
    </row>
    <row r="117" spans="1:35" s="59" customFormat="1" ht="18.75" customHeight="1" x14ac:dyDescent="0.2">
      <c r="A117" s="58"/>
      <c r="B117" s="325" t="s">
        <v>128</v>
      </c>
      <c r="C117" s="326"/>
      <c r="D117" s="326"/>
      <c r="E117" s="326"/>
      <c r="F117" s="326"/>
      <c r="G117" s="326"/>
      <c r="H117" s="326"/>
      <c r="I117" s="326"/>
      <c r="J117" s="326"/>
      <c r="K117" s="326"/>
      <c r="L117" s="326" t="s">
        <v>129</v>
      </c>
      <c r="M117" s="326"/>
      <c r="N117" s="326"/>
      <c r="O117" s="326"/>
      <c r="P117" s="326"/>
      <c r="Q117" s="326"/>
      <c r="R117" s="326"/>
      <c r="S117" s="326"/>
      <c r="T117" s="326"/>
      <c r="U117" s="326"/>
      <c r="V117" s="326" t="s">
        <v>130</v>
      </c>
      <c r="W117" s="326"/>
      <c r="X117" s="326"/>
      <c r="Y117" s="326"/>
      <c r="Z117" s="326"/>
      <c r="AA117" s="326"/>
      <c r="AB117" s="326"/>
      <c r="AC117" s="326"/>
      <c r="AD117" s="326"/>
      <c r="AE117" s="326"/>
      <c r="AF117" s="329"/>
      <c r="AG117" s="329"/>
      <c r="AH117" s="329"/>
      <c r="AI117" s="330"/>
    </row>
    <row r="118" spans="1:35" s="59" customFormat="1" ht="34.5" customHeight="1" x14ac:dyDescent="0.2">
      <c r="A118" s="58"/>
      <c r="B118" s="327"/>
      <c r="C118" s="328"/>
      <c r="D118" s="328"/>
      <c r="E118" s="328"/>
      <c r="F118" s="328"/>
      <c r="G118" s="328"/>
      <c r="H118" s="328"/>
      <c r="I118" s="328"/>
      <c r="J118" s="328"/>
      <c r="K118" s="328"/>
      <c r="L118" s="328"/>
      <c r="M118" s="328"/>
      <c r="N118" s="328"/>
      <c r="O118" s="328"/>
      <c r="P118" s="328"/>
      <c r="Q118" s="328"/>
      <c r="R118" s="328"/>
      <c r="S118" s="328"/>
      <c r="T118" s="328"/>
      <c r="U118" s="328"/>
      <c r="V118" s="328"/>
      <c r="W118" s="328"/>
      <c r="X118" s="328"/>
      <c r="Y118" s="328"/>
      <c r="Z118" s="328"/>
      <c r="AA118" s="328"/>
      <c r="AB118" s="328"/>
      <c r="AC118" s="328"/>
      <c r="AD118" s="328"/>
      <c r="AE118" s="328"/>
      <c r="AF118" s="331"/>
      <c r="AG118" s="331"/>
      <c r="AH118" s="331"/>
      <c r="AI118" s="332"/>
    </row>
    <row r="119" spans="1:35" s="60" customFormat="1" ht="45.6" customHeight="1" x14ac:dyDescent="0.2">
      <c r="A119" s="58"/>
      <c r="B119" s="333" t="s">
        <v>140</v>
      </c>
      <c r="C119" s="334"/>
      <c r="D119" s="334"/>
      <c r="E119" s="334"/>
      <c r="F119" s="334"/>
      <c r="G119" s="334"/>
      <c r="H119" s="334"/>
      <c r="I119" s="334"/>
      <c r="J119" s="334"/>
      <c r="K119" s="334"/>
      <c r="L119" s="334" t="s">
        <v>131</v>
      </c>
      <c r="M119" s="334"/>
      <c r="N119" s="334"/>
      <c r="O119" s="334"/>
      <c r="P119" s="334"/>
      <c r="Q119" s="334"/>
      <c r="R119" s="334"/>
      <c r="S119" s="334"/>
      <c r="T119" s="334"/>
      <c r="U119" s="334"/>
      <c r="V119" s="334" t="s">
        <v>132</v>
      </c>
      <c r="W119" s="334"/>
      <c r="X119" s="334"/>
      <c r="Y119" s="334"/>
      <c r="Z119" s="334"/>
      <c r="AA119" s="334"/>
      <c r="AB119" s="334"/>
      <c r="AC119" s="334"/>
      <c r="AD119" s="334"/>
      <c r="AE119" s="334"/>
      <c r="AF119" s="335" t="s">
        <v>133</v>
      </c>
      <c r="AG119" s="335"/>
      <c r="AH119" s="336" t="str">
        <f>+I7</f>
        <v>25 DE JULIO AL 25 DE AGOSTO DE 2025</v>
      </c>
      <c r="AI119" s="337"/>
    </row>
    <row r="120" spans="1:35" ht="18.75" thickBot="1" x14ac:dyDescent="0.3">
      <c r="B120" s="338" t="s">
        <v>134</v>
      </c>
      <c r="C120" s="339"/>
      <c r="D120" s="339"/>
      <c r="E120" s="339"/>
      <c r="F120" s="339"/>
      <c r="G120" s="339"/>
      <c r="H120" s="339"/>
      <c r="I120" s="339"/>
      <c r="J120" s="339"/>
      <c r="K120" s="339"/>
      <c r="L120" s="339" t="s">
        <v>135</v>
      </c>
      <c r="M120" s="339"/>
      <c r="N120" s="339"/>
      <c r="O120" s="339"/>
      <c r="P120" s="339"/>
      <c r="Q120" s="339"/>
      <c r="R120" s="339"/>
      <c r="S120" s="339"/>
      <c r="T120" s="339"/>
      <c r="U120" s="339"/>
      <c r="V120" s="339" t="s">
        <v>136</v>
      </c>
      <c r="W120" s="339"/>
      <c r="X120" s="339"/>
      <c r="Y120" s="339"/>
      <c r="Z120" s="339"/>
      <c r="AA120" s="339"/>
      <c r="AB120" s="339"/>
      <c r="AC120" s="339"/>
      <c r="AD120" s="339"/>
      <c r="AE120" s="339"/>
      <c r="AF120" s="340" t="s">
        <v>137</v>
      </c>
      <c r="AG120" s="340"/>
      <c r="AH120" s="340"/>
      <c r="AI120" s="341"/>
    </row>
  </sheetData>
  <mergeCells count="360">
    <mergeCell ref="B119:K119"/>
    <mergeCell ref="L119:U119"/>
    <mergeCell ref="V119:AE119"/>
    <mergeCell ref="AF119:AG119"/>
    <mergeCell ref="AH119:AI119"/>
    <mergeCell ref="B120:K120"/>
    <mergeCell ref="L120:U120"/>
    <mergeCell ref="V120:AE120"/>
    <mergeCell ref="AF120:AI120"/>
    <mergeCell ref="B114:AI114"/>
    <mergeCell ref="B115:AI115"/>
    <mergeCell ref="B116:AI116"/>
    <mergeCell ref="B117:K118"/>
    <mergeCell ref="L117:U118"/>
    <mergeCell ref="V117:AE118"/>
    <mergeCell ref="AF117:AI118"/>
    <mergeCell ref="B108:AI108"/>
    <mergeCell ref="B109:AI109"/>
    <mergeCell ref="B110:AI110"/>
    <mergeCell ref="B111:AI111"/>
    <mergeCell ref="B112:AI112"/>
    <mergeCell ref="B113:AI113"/>
    <mergeCell ref="C105:L105"/>
    <mergeCell ref="O105:V105"/>
    <mergeCell ref="W105:X105"/>
    <mergeCell ref="Z105:AH105"/>
    <mergeCell ref="B106:AI106"/>
    <mergeCell ref="B107:AI107"/>
    <mergeCell ref="C103:L103"/>
    <mergeCell ref="O103:V103"/>
    <mergeCell ref="W103:X103"/>
    <mergeCell ref="Z103:AH103"/>
    <mergeCell ref="C104:L104"/>
    <mergeCell ref="O104:V104"/>
    <mergeCell ref="W104:X104"/>
    <mergeCell ref="Z104:AH104"/>
    <mergeCell ref="B100:AI100"/>
    <mergeCell ref="B101:AI101"/>
    <mergeCell ref="C102:L102"/>
    <mergeCell ref="O102:V102"/>
    <mergeCell ref="W102:X102"/>
    <mergeCell ref="Z102:AH102"/>
    <mergeCell ref="B94:P94"/>
    <mergeCell ref="Q94:AI94"/>
    <mergeCell ref="B96:AI96"/>
    <mergeCell ref="B97:AI97"/>
    <mergeCell ref="B98:AI98"/>
    <mergeCell ref="B99:AI99"/>
    <mergeCell ref="B95:P95"/>
    <mergeCell ref="Q95:AI95"/>
    <mergeCell ref="B89:G89"/>
    <mergeCell ref="H89:P89"/>
    <mergeCell ref="B90:P90"/>
    <mergeCell ref="Q90:AI90"/>
    <mergeCell ref="B92:P92"/>
    <mergeCell ref="Q92:AI92"/>
    <mergeCell ref="E79:F79"/>
    <mergeCell ref="G79:H79"/>
    <mergeCell ref="B85:AI85"/>
    <mergeCell ref="B86:AI86"/>
    <mergeCell ref="B87:AI87"/>
    <mergeCell ref="B88:AI88"/>
    <mergeCell ref="E80:F80"/>
    <mergeCell ref="G80:H80"/>
    <mergeCell ref="E81:F81"/>
    <mergeCell ref="G81:H81"/>
    <mergeCell ref="E82:F82"/>
    <mergeCell ref="G82:H82"/>
    <mergeCell ref="E83:F83"/>
    <mergeCell ref="G83:H83"/>
    <mergeCell ref="E76:F76"/>
    <mergeCell ref="G76:H76"/>
    <mergeCell ref="E77:F77"/>
    <mergeCell ref="G77:H77"/>
    <mergeCell ref="E78:F78"/>
    <mergeCell ref="G78:H78"/>
    <mergeCell ref="E73:F73"/>
    <mergeCell ref="G73:H73"/>
    <mergeCell ref="E74:F74"/>
    <mergeCell ref="G74:H74"/>
    <mergeCell ref="E75:F75"/>
    <mergeCell ref="G75:H75"/>
    <mergeCell ref="E70:F70"/>
    <mergeCell ref="G70:H70"/>
    <mergeCell ref="E71:F71"/>
    <mergeCell ref="G71:H71"/>
    <mergeCell ref="E72:F72"/>
    <mergeCell ref="G72:H72"/>
    <mergeCell ref="E67:F67"/>
    <mergeCell ref="G67:H67"/>
    <mergeCell ref="E68:F68"/>
    <mergeCell ref="G68:H68"/>
    <mergeCell ref="E69:F69"/>
    <mergeCell ref="G69:H69"/>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B60:F60"/>
    <mergeCell ref="G60:J60"/>
    <mergeCell ref="K60:N60"/>
    <mergeCell ref="O60:R60"/>
    <mergeCell ref="S60:V60"/>
    <mergeCell ref="W60:Z60"/>
    <mergeCell ref="AA60:AD60"/>
    <mergeCell ref="AE60:AI60"/>
    <mergeCell ref="B63:AI63"/>
    <mergeCell ref="B56:AI56"/>
    <mergeCell ref="B57:AI57"/>
    <mergeCell ref="B58:R58"/>
    <mergeCell ref="S58:AI58"/>
    <mergeCell ref="B59:F59"/>
    <mergeCell ref="G59:J59"/>
    <mergeCell ref="K59:N59"/>
    <mergeCell ref="O59:R59"/>
    <mergeCell ref="S59:V59"/>
    <mergeCell ref="W59:Z59"/>
    <mergeCell ref="AA59:AD59"/>
    <mergeCell ref="AE59:AI59"/>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87"/>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B21:H21"/>
    <mergeCell ref="I21:M21"/>
    <mergeCell ref="N21:R21"/>
    <mergeCell ref="S21:X21"/>
    <mergeCell ref="Y21:AC21"/>
    <mergeCell ref="AD21:AI21"/>
    <mergeCell ref="B20:H20"/>
    <mergeCell ref="I20:M20"/>
    <mergeCell ref="N20:R20"/>
    <mergeCell ref="S20:X20"/>
    <mergeCell ref="Y20:AC20"/>
    <mergeCell ref="AD20:AI20"/>
    <mergeCell ref="B19:H19"/>
    <mergeCell ref="I19:M19"/>
    <mergeCell ref="N19:R19"/>
    <mergeCell ref="S19:X19"/>
    <mergeCell ref="Y19:AC19"/>
    <mergeCell ref="AD19:AI19"/>
    <mergeCell ref="B18:H18"/>
    <mergeCell ref="I18:M18"/>
    <mergeCell ref="N18:R18"/>
    <mergeCell ref="S18:X18"/>
    <mergeCell ref="Y18:AC18"/>
    <mergeCell ref="AD18:AI18"/>
    <mergeCell ref="B17:H17"/>
    <mergeCell ref="I17:M17"/>
    <mergeCell ref="N17:R17"/>
    <mergeCell ref="S17:X17"/>
    <mergeCell ref="Y17:AC17"/>
    <mergeCell ref="AD17:AI17"/>
    <mergeCell ref="B16:H16"/>
    <mergeCell ref="I16:M16"/>
    <mergeCell ref="N16:R16"/>
    <mergeCell ref="S16:X16"/>
    <mergeCell ref="Y16:AC16"/>
    <mergeCell ref="AD16:AI16"/>
    <mergeCell ref="B14:H14"/>
    <mergeCell ref="I14:M14"/>
    <mergeCell ref="N14:AI14"/>
    <mergeCell ref="B15:H15"/>
    <mergeCell ref="I15:M15"/>
    <mergeCell ref="N15:AI15"/>
    <mergeCell ref="B11:H11"/>
    <mergeCell ref="I11:AI11"/>
    <mergeCell ref="B12:AI12"/>
    <mergeCell ref="B13:H13"/>
    <mergeCell ref="I13:M13"/>
    <mergeCell ref="N13:AI13"/>
    <mergeCell ref="B8:H8"/>
    <mergeCell ref="I8:AI8"/>
    <mergeCell ref="B9:H9"/>
    <mergeCell ref="I9:AI9"/>
    <mergeCell ref="B10:H10"/>
    <mergeCell ref="I10:AI10"/>
    <mergeCell ref="B2:AI2"/>
    <mergeCell ref="B4:AI4"/>
    <mergeCell ref="B5:AI5"/>
    <mergeCell ref="B6:H6"/>
    <mergeCell ref="I6:AI6"/>
    <mergeCell ref="B7:H7"/>
    <mergeCell ref="I7:AI7"/>
  </mergeCells>
  <printOptions horizontalCentered="1"/>
  <pageMargins left="0.25" right="0.27559055118110237" top="0.35433070866141736" bottom="0.35433070866141736" header="0" footer="0"/>
  <pageSetup paperSize="8" scale="32" fitToHeight="2" orientation="portrait" horizontalDpi="4294967294" verticalDpi="4294967294" r:id="rId1"/>
  <headerFooter alignWithMargins="0">
    <oddFooter>&amp;CPágina &amp;P de &amp;N&amp;R&amp;D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Mantenimiento 1</cp:lastModifiedBy>
  <dcterms:created xsi:type="dcterms:W3CDTF">2025-04-23T19:10:54Z</dcterms:created>
  <dcterms:modified xsi:type="dcterms:W3CDTF">2025-08-29T22:50:26Z</dcterms:modified>
</cp:coreProperties>
</file>