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uridico1.HOSPITALSANJOSE\Downloads\"/>
    </mc:Choice>
  </mc:AlternateContent>
  <bookViews>
    <workbookView xWindow="-120" yWindow="-120" windowWidth="29040" windowHeight="15720"/>
  </bookViews>
  <sheets>
    <sheet name="INDICADOR 526 " sheetId="1" r:id="rId1"/>
    <sheet name="INDICADOR 527" sheetId="2" r:id="rId2"/>
    <sheet name="INDICADOR 528" sheetId="3" r:id="rId3"/>
    <sheet name="Consolidado" sheetId="4" r:id="rId4"/>
  </sheets>
  <externalReferences>
    <externalReference r:id="rId5"/>
    <externalReference r:id="rId6"/>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 l="1"/>
  <c r="I10" i="4"/>
  <c r="I9" i="4"/>
  <c r="R50" i="1"/>
  <c r="F50" i="1"/>
  <c r="O52" i="3" l="1"/>
  <c r="I10" i="3"/>
  <c r="C12" i="3"/>
  <c r="F11" i="4" l="1"/>
  <c r="F10" i="4" l="1"/>
  <c r="F9" i="4"/>
  <c r="D11" i="4"/>
  <c r="D10" i="4"/>
  <c r="D9" i="4"/>
  <c r="L52" i="3" l="1"/>
  <c r="I52" i="3"/>
  <c r="F52" i="3"/>
  <c r="G11" i="4" s="1"/>
  <c r="Q50" i="3"/>
  <c r="P50" i="3"/>
  <c r="O50" i="3"/>
  <c r="N50" i="3"/>
  <c r="M50" i="3"/>
  <c r="L50" i="3"/>
  <c r="K50" i="3"/>
  <c r="J50" i="3"/>
  <c r="I50" i="3"/>
  <c r="H50" i="3"/>
  <c r="G50" i="3"/>
  <c r="F50" i="3"/>
  <c r="R49" i="3"/>
  <c r="R48" i="3"/>
  <c r="I45" i="3"/>
  <c r="C45" i="3"/>
  <c r="R43" i="3"/>
  <c r="Q43" i="3"/>
  <c r="R42" i="3"/>
  <c r="Q42" i="3"/>
  <c r="I42" i="3"/>
  <c r="C42" i="3"/>
  <c r="K10" i="3"/>
  <c r="C14" i="3" s="1"/>
  <c r="J10" i="3"/>
  <c r="C10" i="3"/>
  <c r="C11" i="4" s="1"/>
  <c r="C7" i="3"/>
  <c r="O52" i="2"/>
  <c r="L52" i="2"/>
  <c r="I52" i="2"/>
  <c r="F52" i="2"/>
  <c r="G10" i="4" s="1"/>
  <c r="Q50" i="2"/>
  <c r="P50" i="2"/>
  <c r="O50" i="2"/>
  <c r="N50" i="2"/>
  <c r="M50" i="2"/>
  <c r="L50" i="2"/>
  <c r="K50" i="2"/>
  <c r="J50" i="2"/>
  <c r="I50" i="2"/>
  <c r="H50" i="2"/>
  <c r="G50" i="2"/>
  <c r="F50" i="2"/>
  <c r="R49" i="2"/>
  <c r="R48" i="2"/>
  <c r="I45" i="2"/>
  <c r="C45" i="2"/>
  <c r="R43" i="2"/>
  <c r="Q43" i="2"/>
  <c r="R42" i="2"/>
  <c r="Q42" i="2"/>
  <c r="K10" i="2"/>
  <c r="C10" i="4"/>
  <c r="C7" i="2"/>
  <c r="O52" i="1"/>
  <c r="L52" i="1"/>
  <c r="I52" i="1"/>
  <c r="F52" i="1"/>
  <c r="G9" i="4" s="1"/>
  <c r="Q50" i="1"/>
  <c r="P50" i="1"/>
  <c r="O50" i="1"/>
  <c r="N50" i="1"/>
  <c r="M50" i="1"/>
  <c r="L50" i="1"/>
  <c r="K50" i="1"/>
  <c r="J50" i="1"/>
  <c r="I50" i="1"/>
  <c r="H50" i="1"/>
  <c r="G50" i="1"/>
  <c r="R43" i="1"/>
  <c r="Q43" i="1"/>
  <c r="R42" i="1"/>
  <c r="Q42" i="1"/>
  <c r="C9" i="4"/>
  <c r="C7" i="1"/>
  <c r="N45" i="3" l="1"/>
  <c r="N12" i="3" s="1"/>
  <c r="N45" i="2"/>
  <c r="R50" i="3"/>
  <c r="K11" i="4" s="1"/>
  <c r="L11" i="4" s="1"/>
  <c r="R50" i="2"/>
  <c r="K10" i="4" s="1"/>
  <c r="L10" i="4" s="1"/>
  <c r="N45" i="1"/>
  <c r="K9" i="4"/>
  <c r="L9" i="4" s="1"/>
  <c r="C14" i="2"/>
</calcChain>
</file>

<file path=xl/sharedStrings.xml><?xml version="1.0" encoding="utf-8"?>
<sst xmlns="http://schemas.openxmlformats.org/spreadsheetml/2006/main" count="208" uniqueCount="101">
  <si>
    <t>REPORTE Y ANÁLISIS DE INDICADOR</t>
  </si>
  <si>
    <t>GCA-CA-PD11-FORA4</t>
  </si>
  <si>
    <t>Versión 03</t>
  </si>
  <si>
    <t>Página 1 de 1</t>
  </si>
  <si>
    <t>ASPECTOS GENERALES</t>
  </si>
  <si>
    <t>NOMBRE DEL INDICADOR</t>
  </si>
  <si>
    <t>TIPOLOGÍA</t>
  </si>
  <si>
    <t>TENDENCIA</t>
  </si>
  <si>
    <t>UNIDAD DE MEDIDA</t>
  </si>
  <si>
    <t>PERIODO DE REPORTE</t>
  </si>
  <si>
    <t>FECHA DE REPORTE</t>
  </si>
  <si>
    <t>NUMERO DEL INDICADOR</t>
  </si>
  <si>
    <t>OBJETIVO DEL INDICADOR</t>
  </si>
  <si>
    <t>INTERPRETACIÓN</t>
  </si>
  <si>
    <t>Formula del indicador</t>
  </si>
  <si>
    <t>Análisis del Indicador</t>
  </si>
  <si>
    <t xml:space="preserve"> </t>
  </si>
  <si>
    <t>Numerador</t>
  </si>
  <si>
    <t>Denominador</t>
  </si>
  <si>
    <t>Rango de calificación</t>
  </si>
  <si>
    <t>Satisfactorio</t>
  </si>
  <si>
    <t>Insatisfactorio</t>
  </si>
  <si>
    <t>Fuente Numerador</t>
  </si>
  <si>
    <t>Fuente Denominador</t>
  </si>
  <si>
    <t>Valor obtenido en el periodo</t>
  </si>
  <si>
    <t>Mes</t>
  </si>
  <si>
    <t>Enero</t>
  </si>
  <si>
    <t>Febrero</t>
  </si>
  <si>
    <t>Marzo</t>
  </si>
  <si>
    <t>Abril</t>
  </si>
  <si>
    <t>Mayo</t>
  </si>
  <si>
    <t>Junio</t>
  </si>
  <si>
    <t>Julio</t>
  </si>
  <si>
    <t>Agosto</t>
  </si>
  <si>
    <t>Septiembre</t>
  </si>
  <si>
    <t>Octubre</t>
  </si>
  <si>
    <t>Noviembre</t>
  </si>
  <si>
    <t>Diciembre</t>
  </si>
  <si>
    <t>Total</t>
  </si>
  <si>
    <t>Resultado</t>
  </si>
  <si>
    <t>Vigencia anterior</t>
  </si>
  <si>
    <t>Trimestre</t>
  </si>
  <si>
    <t>Referente de comparación</t>
  </si>
  <si>
    <t>Meta</t>
  </si>
  <si>
    <t>ANALISIS DE CAUSA</t>
  </si>
  <si>
    <t>ACCION DE MEJORA</t>
  </si>
  <si>
    <t>DILIGENCIADO POR:</t>
  </si>
  <si>
    <t>REVISADO POR:</t>
  </si>
  <si>
    <t>No.</t>
  </si>
  <si>
    <t>Nombre del indicador</t>
  </si>
  <si>
    <t>Unidad de medida</t>
  </si>
  <si>
    <t>Meta 
 ≥ ó ≤</t>
  </si>
  <si>
    <t>Resultado vigencia anterior</t>
  </si>
  <si>
    <t>Resultado I 
Trimestre</t>
  </si>
  <si>
    <t>Resultado II Trimestre</t>
  </si>
  <si>
    <t>Resultado III Trimestre</t>
  </si>
  <si>
    <t>Resultado IV Trimestre</t>
  </si>
  <si>
    <t>Resultado final vigencia actual</t>
  </si>
  <si>
    <t>Variación vigencia</t>
  </si>
  <si>
    <t>CUMPLIMIENTO GENERAL  DE INDICADORES (número de indicadores cumplidos / total de indicadores * 100)</t>
  </si>
  <si>
    <t>OBSERVACIONES (Situaciones internas o externas al proceso o a la entidad que pueden afectar el resultado de los indicadores)</t>
  </si>
  <si>
    <t>CONCLUSIONES (inicialmente se debe comenzar con el procentaje de cumplimiento de indicadores)</t>
  </si>
  <si>
    <t>RECOMENDACIONES</t>
  </si>
  <si>
    <t>OTRA INFORMACION RELEVANTE</t>
  </si>
  <si>
    <t>&gt;90%</t>
  </si>
  <si>
    <t>FABIO DE JESÚS VARGAS GAVIRIA</t>
  </si>
  <si>
    <t>HAY 100% De respuestas de acciones de tutelas en el periodo dentro del termino establecido.</t>
  </si>
  <si>
    <t>la oficina asesora juridica es responsable de los derechos de peticion; los cuales son recepcionados por medio electronico y fisico, dando respuesta oportuna dentro de los tiempos establecidos. Lo que conlleva a que el indicador este al cien por ciento.</t>
  </si>
  <si>
    <t xml:space="preserve">MILLER ANTE </t>
  </si>
  <si>
    <t>CAROLINA URRUTIA BASTIDAS.</t>
  </si>
  <si>
    <t xml:space="preserve">ESTUDIOS PREVIOS </t>
  </si>
  <si>
    <t>Medir la cantidad de estudios previos tramitados dentro de un periodo</t>
  </si>
  <si>
    <t>Hay 50%  De estudios previos tramitados en el periodo</t>
  </si>
  <si>
    <t>PROCESO</t>
  </si>
  <si>
    <t>CRECIENTE</t>
  </si>
  <si>
    <t>No. De estudios previos tramitados en el periodo</t>
  </si>
  <si>
    <t>No. Total de estudios previos radicados en el periodo</t>
  </si>
  <si>
    <t>No. De Tutelas notificadas a la entidad</t>
  </si>
  <si>
    <t>No. De Tutelas respondidas dentro del termino.</t>
  </si>
  <si>
    <t xml:space="preserve">Oficina Asesora Juridica </t>
  </si>
  <si>
    <t>Oficina Asesora Juridica</t>
  </si>
  <si>
    <t>Medir la proporcion de las respuestas a las Tutelas  dentro del termino establecido</t>
  </si>
  <si>
    <t>No. De  respuestas a las Tutelas  en el periodo dentro del termino establecido / No. Total de  Tutelas notificadas en el periodo *100</t>
  </si>
  <si>
    <t>Respuesta oportuna a las Tutelas</t>
  </si>
  <si>
    <t>proceso</t>
  </si>
  <si>
    <t>creteciente</t>
  </si>
  <si>
    <t>%</t>
  </si>
  <si>
    <t>II Trimestre</t>
  </si>
  <si>
    <t xml:space="preserve">TODAS LAS TUTELAS QUE LLEGARON EN EL SEGUNDO TRIMESTRE DE 2026 SE RESPONDIERON DENTRO DE LOS TERMINOS ESTABLECIDOS. </t>
  </si>
  <si>
    <t xml:space="preserve">TODOS LOS DERECHOS DE PETICION QUE LLEGARON EN EL II TRIMESTRE DE 2026 SE RESPONDIERON DENTRO DE LOS TERMINOS ESTABLECIDOS. </t>
  </si>
  <si>
    <t xml:space="preserve">UNA VEZ, COMPARADO LOS INDICADORES DEL PRIMER TRIMESTRE DEL AÑO 2026 CON LOS INDICADORES DEL ULTIMO TRIMESTRE DEL AÑO 2025, PODEMOS VER QUE LOS MISMOS SE VERIFICAN DE MANERA MAS EFICAZ, YA QUE  COMO SE EXPLICO EN EL INFORME TRIMESTRAL ANTERIOS SE ESTABAN CONTANDO TIEMPOS QUE NO SON ATRIBUIBLES A LA OFICINA ASESORA JURIDICA TALES COMO : TIEMPO DEL ESTUDIO PREVIO EN LAS OFICINAS DE SUBGERENCIA, GERENCIA Y PRESUPUESTO DEL MISMO MODO SE LE ESTABA CONTANDO A LA OFICINA ASESORA JURIDICA TIEMPOS ATRIBUIBLES A LOS CONTRATISTAS COMO EL TIEMPO DE LA FIRMA DEL CONTRATO, TIEMPO EN EL DESARROLLO DE OBSERVACIONES CUANDO LAS HACE EL CONTRATISTA,  EXPEDICIÓN DE PÓLIZAS, RAZÓN POR LA CUAL LA OFICINA ASESORA JURIDICA DESDE EL PRIMER TRIMESTRE DEL AÑO 2026 CONTARA Y REGISTRARÁ EL INDICADOR DE ESTUDIOS PREVIOS CUANDO EL MISMO SALGA CON EL VISTO BUENO DE LA JEFE JURIDICA Y DEMAS ENCARGADOS Y SEA REGISTRADO EN EL LIBRO DE VARIOS EN LA SUBGERENCIA QUE CORRESPONDA. 
TENIENDO EN CUENTA LO MENCIONADO, EN EL PRESENTE INDICADOR  SE TIENE QUE: ( PONER LOS DATOS ) ASI LAS COSAS SE DENOTA QUE, ES MEJORES LOS INDICADORES DE ESTUDIOS PREVIOS EN ESTA FORMA YA QUE SE OBTIENE UN DATO CERTERO Y CONTUNDENTE CUANDO DE MEDIR LA EFECTIVIDAD Y EFICIENCIA DE LA OFICINA ASESORA JURIDICA.    TENIENDO EN CUENTA QUE, PARA EL SEGUNDO TRIMESTRE REALIZARIA EL CONTEO DE ESTUDIOS PREVIOS CUANDO LOS MISMOS SALIERAN DE REVISION POR PARTE DE LA OFICINA ASESORA JURIDICA, SE DEJA EN CLARO QUE SE OBTIENE UN PORCENTAJE SATISFACTORIO DEL 90 % PORCIENTO, AUMENTANDO DEL 80% AL 90 % ASPECTO QUE RESULTA POSITIVO CUANDO DE OBTNER UNA MEJOR EFICACIA CON RESPECTO A LA MEDICION DEL DESARROLLO, ESTUDIO Y REALIZACION DE LOS ESTUDIOS PREVIOS EN CADA PROCESO TODA VEZ QUE, COMO SE PLASMO CON ANTERIORIDAD MEDIR LOS ESTUDIOS PREVIOS HASTA LA REALIZACION DEL CONTRATO AFECTABA DE MANERA DIRECTA EL INDICADOR POR QUE SE LE CONTABAN LOS TIEMPOS DE LAS DEMAS OFICINAS, TIMEPOS QUE NO SE LE PODIAN CONTINUAR ENDILGANDO A LA OFICINA ASSESORA JURIDICA., ASI LAS COSAS EL RESULTADO PARA EL SEGUNDO TRIMESTRE DEL AÑO EN CURSO MUESTRA UNA TENDENCIA AL ALZA MEJORANDO DE FORMA POSITIVA EL CONTEO DEL INDICADOR CON RESPECTO A LOS ESTUDIOS PREVIOS QUE LLEGAN A LA OFICNA SESORA JURIDICA. </t>
  </si>
  <si>
    <t xml:space="preserve">ANALIZANDO EL INDICADOR DEL PRIMER TRIMESTRE DEL AÑO 2026 NOS ARROJA UN PORCENTAJE DEL 80%, EL CUAL ES SATISFACTORIO DENTRO LA MEDICION DEL MISMO. LO ANTERIRO EVIDENCIA QUE LA OFICINA ASESORA JURIDICA VIENE REALIZANDO EL TRABAJO DE LA MEJOR MANERA, ASI LAS COSAS  SE SEGUIRA TENEINDO ESTE INDICADOR, POR LA OFICINA JURIDICA SEGUIRÁ TDE ESTA MANERA PARA TENER MAYOR EFECTIVIDAD Y VERDADEROS NUMEROS VERIFICADOS DE MANERA MAS VERAZ. LA OFICINA ASESORA JURIDICA CONTINUARA RELAIZANDO EL CONTEO CON ESTE METODO CON EL FIN DE OBTENER UNA MEJOR EFICACIA Y EFICIENCIA EN EL INDICADOR. </t>
  </si>
  <si>
    <t>DE ESTE INDICADOR, DEJAMOS EN CLARO QUE LA OFICINA SEGUIRA TOMANDO EL INDICADOR DE ESTA MANERA, CON LA FINALIDAD DE TENER MAYOR EFECTIVIDAD Y VERDADEROS NUMEROS VERIFICADOS DE MANERA MAS VERAZ.  TENIENDO EN CUENTA LOS NUMEROS QUE ARROJA EL SEGUNDO TRIMESTRE DEL AÑO 2026 EL CUAL SE EVIDENCIA UN 90%  EN UN RANGO DE CALIFICACION SATISFACTORIA, POR LO TANTO LA OFICINA ASESORA JURÍDICA CONTINUARA IMPLEMENTANDO  LA MEDICION DE LOS INDICADORES.</t>
  </si>
  <si>
    <t xml:space="preserve">CARLOS ESTEBAN MUÑOZ URBANO </t>
  </si>
  <si>
    <t xml:space="preserve">RESPONSABLE: CAROLINA URRUTIA BASTIDAS </t>
  </si>
  <si>
    <t xml:space="preserve">PROCESO: OFICINA ASESORA JURIDICA </t>
  </si>
  <si>
    <t>EN EL INDICADOR DE ESTUDIOS PREVIOS, SE ACLARA QUE LA OFICINA SEGUIRA TOMANDO EL INDICADOR DE ESTA MANERA, CON LA FINALIDAD DE TENER MAYOR EFECTIVIDAD Y VERDADEROS NUMEROS DE MANERA MAS VERAZ.  TENIENDO EN CUENTA LOS NUMEROS QUE ARROJA EL SEGUNDO TRIMESTRE DEL AÑO 2026 EL CUAL SE EVIDENCIA UN 90%  EN UN RANGO DE CALIFICACION SATISFACTORIA, POR LO TANTO LA OFICINA ASESORA JURÍDICA CONTINUARA DE ESTA MANERA LA MEDICION DE LOS INDICADORES.</t>
  </si>
  <si>
    <t>Los indicadores de tutelas y derechos de peticion fueron recepcionados por medio electronico y fisico, dando respuesta oportuna dentro de los tiempos establecidos. Lo que conlleva a que el indicador este al cien por ciento.</t>
  </si>
  <si>
    <t xml:space="preserve">MATRIZ DE SEGUIMIENTO A INDICADORES INSTITUCIONALES
</t>
  </si>
  <si>
    <t>TODAS LAS TUTELAS QUE LLEGARON EN EL SEGUNDO TRIMESTRE DE 2026 SE RESPONDIERON DENTRO DE LOS TERMINOS ESTABLECIDOS. ARROJANDO UN PORCENTAJE.DE 100% EN EFECTIVIDAD RALACIONADO CON LA OPORTUNIDAD DE RESPUESTA ANTE LAS ENTIDADES RELACIONADAS.</t>
  </si>
  <si>
    <t>EN EL INDICADOR DEL SEGUNDO TRIMESTRE DEL AÑO 2026 SE EVIDENCIA UN PORCENTAJE DEL 100% , EL CUAL ENCONTRAMOS, ES POSITIVO,CON LO ANTERIOR  SE VE REFLEJADO QUE LA OFICINA ASESORA JURIDICA ESTA REALIZANDO LA GESTIÓN DE LA MEJOR MANERA, POR LO TANTO  SE SEGUIRA TENEINDO ENCUENTA Y TRAMITANDO ESTE INDICADOR.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</si>
</sst>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quot;$&quot;\ * #,##0.00_-;_-&quot;$&quot;\ * &quot;-&quot;??_-;_-@_-"/>
    <numFmt numFmtId="164" formatCode="d/m/yyyy"/>
    <numFmt numFmtId="165" formatCode="0.0%"/>
  </numFmts>
  <fonts count="19">
    <font>
      <sz val="11"/>
      <color rgb="FF000000"/>
      <name val="Arial"/>
      <family val="2"/>
    </font>
    <font>
      <b/>
      <sz val="11"/>
      <color theme="1"/>
      <name val="Aptos Narrow"/>
      <family val="2"/>
      <scheme val="minor"/>
    </font>
    <font>
      <sz val="11"/>
      <color rgb="FF000000"/>
      <name val="Arial"/>
      <family val="2"/>
    </font>
    <font>
      <b/>
      <sz val="20"/>
      <color theme="1"/>
      <name val="Aptos Narrow"/>
      <family val="2"/>
      <scheme val="minor"/>
    </font>
    <font>
      <b/>
      <sz val="12"/>
      <color theme="1"/>
      <name val="Aptos Narrow"/>
      <family val="2"/>
      <scheme val="minor"/>
    </font>
    <font>
      <b/>
      <sz val="22"/>
      <color theme="1"/>
      <name val="Aptos Narrow"/>
      <family val="2"/>
      <scheme val="minor"/>
    </font>
    <font>
      <b/>
      <sz val="16"/>
      <color theme="1"/>
      <name val="Aptos Narrow"/>
      <family val="2"/>
      <scheme val="minor"/>
    </font>
    <font>
      <b/>
      <sz val="18"/>
      <color theme="1"/>
      <name val="Aptos Narrow"/>
      <family val="2"/>
      <scheme val="minor"/>
    </font>
    <font>
      <b/>
      <sz val="14"/>
      <color theme="1"/>
      <name val="Aptos Narrow"/>
      <family val="2"/>
      <scheme val="minor"/>
    </font>
    <font>
      <sz val="14"/>
      <color theme="1"/>
      <name val="Aptos Narrow"/>
      <family val="2"/>
      <scheme val="minor"/>
    </font>
    <font>
      <sz val="12"/>
      <color theme="1"/>
      <name val="Aptos Narrow"/>
      <family val="2"/>
      <scheme val="minor"/>
    </font>
    <font>
      <b/>
      <sz val="14"/>
      <name val="Aptos Narrow"/>
      <family val="2"/>
      <scheme val="minor"/>
    </font>
    <font>
      <sz val="11"/>
      <color theme="1"/>
      <name val="Calibri"/>
      <family val="2"/>
    </font>
    <font>
      <sz val="11"/>
      <color theme="1"/>
      <name val="Arial"/>
      <family val="2"/>
    </font>
    <font>
      <sz val="11"/>
      <name val="Arial"/>
      <family val="2"/>
    </font>
    <font>
      <b/>
      <sz val="16"/>
      <color theme="1"/>
      <name val="Calibri"/>
      <family val="2"/>
    </font>
    <font>
      <b/>
      <sz val="11"/>
      <color theme="1"/>
      <name val="Century Gothic"/>
      <family val="2"/>
    </font>
    <font>
      <b/>
      <sz val="9"/>
      <color theme="1"/>
      <name val="Century Gothic"/>
      <family val="2"/>
    </font>
    <font>
      <b/>
      <sz val="11"/>
      <color rgb="FF000000"/>
      <name val="Arial"/>
      <family val="2"/>
    </font>
  </fonts>
  <fills count="9">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rgb="FF00FFFF"/>
        <bgColor rgb="FF00FFFF"/>
      </patternFill>
    </fill>
    <fill>
      <patternFill patternType="solid">
        <fgColor rgb="FF7F7F7F"/>
        <bgColor rgb="FF7F7F7F"/>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231">
    <xf numFmtId="0" fontId="0" fillId="0" borderId="0" xfId="0"/>
    <xf numFmtId="0" fontId="0" fillId="0" borderId="0" xfId="0" applyProtection="1">
      <protection locked="0"/>
    </xf>
    <xf numFmtId="0" fontId="0" fillId="0" borderId="0" xfId="0" applyAlignment="1" applyProtection="1">
      <alignment horizontal="center" wrapText="1"/>
      <protection locked="0"/>
    </xf>
    <xf numFmtId="0" fontId="0" fillId="0" borderId="1" xfId="0" applyBorder="1" applyProtection="1">
      <protection locked="0"/>
    </xf>
    <xf numFmtId="0" fontId="0" fillId="0" borderId="2" xfId="0" applyBorder="1" applyProtection="1">
      <protection locked="0"/>
    </xf>
    <xf numFmtId="0" fontId="0" fillId="0" borderId="2" xfId="0" applyBorder="1" applyAlignment="1" applyProtection="1">
      <alignment horizontal="center" wrapText="1"/>
      <protection locked="0"/>
    </xf>
    <xf numFmtId="0" fontId="0" fillId="0" borderId="3" xfId="0" applyBorder="1" applyProtection="1">
      <protection locked="0"/>
    </xf>
    <xf numFmtId="0" fontId="0" fillId="0" borderId="4" xfId="0" applyBorder="1" applyProtection="1">
      <protection locked="0"/>
    </xf>
    <xf numFmtId="0" fontId="0" fillId="0" borderId="8" xfId="0" applyBorder="1" applyProtection="1">
      <protection locked="0"/>
    </xf>
    <xf numFmtId="0" fontId="1" fillId="0" borderId="0" xfId="0" applyFont="1" applyAlignment="1" applyProtection="1">
      <alignment horizontal="center" vertical="center" wrapText="1"/>
      <protection locked="0"/>
    </xf>
    <xf numFmtId="0" fontId="4" fillId="4" borderId="12" xfId="0" applyFont="1" applyFill="1" applyBorder="1" applyAlignment="1" applyProtection="1">
      <alignment horizontal="center" vertical="center" wrapText="1"/>
      <protection locked="0"/>
    </xf>
    <xf numFmtId="0" fontId="0" fillId="0" borderId="12" xfId="0" applyBorder="1" applyAlignment="1" applyProtection="1">
      <alignment horizontal="center" vertical="center" wrapText="1"/>
      <protection hidden="1"/>
    </xf>
    <xf numFmtId="0" fontId="8" fillId="5" borderId="5" xfId="0" applyFont="1" applyFill="1" applyBorder="1" applyAlignment="1" applyProtection="1">
      <alignment horizontal="center" vertical="center"/>
      <protection hidden="1"/>
    </xf>
    <xf numFmtId="9" fontId="8" fillId="5" borderId="7" xfId="2" applyFont="1" applyFill="1" applyBorder="1" applyAlignment="1" applyProtection="1">
      <alignment horizontal="center" vertical="center" wrapText="1"/>
      <protection hidden="1"/>
    </xf>
    <xf numFmtId="0" fontId="8" fillId="6" borderId="5" xfId="0" applyFont="1" applyFill="1" applyBorder="1" applyAlignment="1" applyProtection="1">
      <alignment horizontal="center" vertical="center"/>
      <protection hidden="1"/>
    </xf>
    <xf numFmtId="9" fontId="8" fillId="6" borderId="7" xfId="2" applyFont="1" applyFill="1" applyBorder="1" applyAlignment="1" applyProtection="1">
      <alignment horizontal="center" wrapText="1"/>
      <protection hidden="1"/>
    </xf>
    <xf numFmtId="0" fontId="12" fillId="0" borderId="0" xfId="0" applyFont="1" applyProtection="1">
      <protection locked="0"/>
    </xf>
    <xf numFmtId="0" fontId="10" fillId="0" borderId="4" xfId="0" applyFont="1" applyBorder="1" applyProtection="1">
      <protection locked="0"/>
    </xf>
    <xf numFmtId="0" fontId="4" fillId="4" borderId="7" xfId="0" applyFont="1" applyFill="1" applyBorder="1" applyAlignment="1" applyProtection="1">
      <alignment horizontal="center" vertical="center" wrapText="1"/>
      <protection locked="0"/>
    </xf>
    <xf numFmtId="0" fontId="10" fillId="0" borderId="8" xfId="0" applyFont="1" applyBorder="1" applyProtection="1">
      <protection locked="0"/>
    </xf>
    <xf numFmtId="0" fontId="10" fillId="0" borderId="0" xfId="0" applyFont="1" applyProtection="1">
      <protection locked="0"/>
    </xf>
    <xf numFmtId="2" fontId="10" fillId="0" borderId="14" xfId="0" applyNumberFormat="1" applyFont="1" applyBorder="1" applyAlignment="1" applyProtection="1">
      <alignment horizontal="center" vertical="center"/>
      <protection locked="0"/>
    </xf>
    <xf numFmtId="2" fontId="10" fillId="0" borderId="15" xfId="0" applyNumberFormat="1" applyFont="1" applyBorder="1" applyAlignment="1" applyProtection="1">
      <alignment horizontal="center" vertical="center"/>
      <protection hidden="1"/>
    </xf>
    <xf numFmtId="2" fontId="10" fillId="0" borderId="16" xfId="1" applyNumberFormat="1" applyFont="1" applyBorder="1" applyAlignment="1" applyProtection="1">
      <alignment horizontal="center" vertical="center"/>
      <protection locked="0"/>
    </xf>
    <xf numFmtId="2" fontId="10" fillId="0" borderId="17" xfId="0" applyNumberFormat="1" applyFont="1" applyBorder="1" applyAlignment="1" applyProtection="1">
      <alignment horizontal="center" vertical="center"/>
      <protection hidden="1"/>
    </xf>
    <xf numFmtId="9" fontId="10" fillId="0" borderId="16" xfId="2" applyFont="1" applyBorder="1" applyAlignment="1" applyProtection="1">
      <alignment horizontal="center" vertical="center"/>
      <protection hidden="1"/>
    </xf>
    <xf numFmtId="9" fontId="10" fillId="0" borderId="18" xfId="2" applyFont="1" applyBorder="1" applyAlignment="1" applyProtection="1">
      <alignment horizontal="center" vertical="center"/>
      <protection hidden="1"/>
    </xf>
    <xf numFmtId="9" fontId="10" fillId="0" borderId="17" xfId="2" applyFont="1" applyBorder="1" applyAlignment="1" applyProtection="1">
      <alignment horizontal="center" vertical="center"/>
      <protection hidden="1"/>
    </xf>
    <xf numFmtId="2" fontId="10" fillId="0" borderId="16" xfId="2" applyNumberFormat="1" applyFont="1" applyBorder="1" applyAlignment="1" applyProtection="1">
      <alignment horizontal="center" vertical="center"/>
      <protection hidden="1"/>
    </xf>
    <xf numFmtId="2" fontId="10" fillId="0" borderId="18" xfId="2" applyNumberFormat="1" applyFont="1" applyBorder="1" applyAlignment="1" applyProtection="1">
      <alignment horizontal="center" vertical="center"/>
      <protection hidden="1"/>
    </xf>
    <xf numFmtId="2" fontId="10" fillId="0" borderId="17" xfId="2" applyNumberFormat="1" applyFont="1" applyBorder="1" applyAlignment="1" applyProtection="1">
      <alignment horizontal="center" vertical="center"/>
      <protection hidden="1"/>
    </xf>
    <xf numFmtId="2" fontId="10" fillId="0" borderId="16" xfId="2" applyNumberFormat="1" applyFont="1" applyBorder="1" applyAlignment="1" applyProtection="1">
      <alignment horizontal="center" vertical="center"/>
      <protection locked="0"/>
    </xf>
    <xf numFmtId="2" fontId="10" fillId="0" borderId="18" xfId="2" applyNumberFormat="1" applyFont="1" applyBorder="1" applyAlignment="1" applyProtection="1">
      <alignment horizontal="center" vertical="center"/>
      <protection locked="0"/>
    </xf>
    <xf numFmtId="2" fontId="10" fillId="0" borderId="17" xfId="2" applyNumberFormat="1" applyFont="1" applyBorder="1" applyAlignment="1" applyProtection="1">
      <alignment horizontal="center" vertical="center"/>
      <protection locked="0"/>
    </xf>
    <xf numFmtId="9" fontId="10" fillId="0" borderId="23" xfId="2" applyFont="1" applyBorder="1" applyAlignment="1" applyProtection="1">
      <alignment horizontal="center" vertical="center"/>
      <protection hidden="1"/>
    </xf>
    <xf numFmtId="2" fontId="10" fillId="0" borderId="23" xfId="2" applyNumberFormat="1" applyFont="1" applyBorder="1" applyAlignment="1" applyProtection="1">
      <alignment horizontal="center" vertical="center"/>
      <protection hidden="1"/>
    </xf>
    <xf numFmtId="2" fontId="0" fillId="0" borderId="8" xfId="0" applyNumberFormat="1" applyBorder="1" applyProtection="1">
      <protection locked="0"/>
    </xf>
    <xf numFmtId="0" fontId="0" fillId="0" borderId="0" xfId="0" applyAlignment="1">
      <alignment vertical="center" wrapText="1"/>
    </xf>
    <xf numFmtId="0" fontId="0" fillId="0" borderId="9" xfId="0" applyBorder="1" applyProtection="1">
      <protection locked="0"/>
    </xf>
    <xf numFmtId="0" fontId="0" fillId="0" borderId="10" xfId="0" applyBorder="1" applyProtection="1">
      <protection locked="0"/>
    </xf>
    <xf numFmtId="0" fontId="0" fillId="0" borderId="10" xfId="0" applyBorder="1" applyAlignment="1" applyProtection="1">
      <alignment horizontal="center" wrapText="1"/>
      <protection locked="0"/>
    </xf>
    <xf numFmtId="0" fontId="0" fillId="0" borderId="11" xfId="0" applyBorder="1" applyProtection="1">
      <protection locked="0"/>
    </xf>
    <xf numFmtId="0" fontId="12" fillId="0" borderId="0" xfId="0" applyFont="1"/>
    <xf numFmtId="0" fontId="13" fillId="0" borderId="0" xfId="0" applyFont="1" applyAlignment="1">
      <alignment vertical="center"/>
    </xf>
    <xf numFmtId="0" fontId="12" fillId="0" borderId="32" xfId="0" applyFont="1" applyBorder="1" applyAlignment="1">
      <alignment vertical="center" wrapText="1"/>
    </xf>
    <xf numFmtId="0" fontId="16" fillId="7" borderId="24"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7" fillId="7" borderId="35" xfId="0" applyFont="1" applyFill="1" applyBorder="1" applyAlignment="1">
      <alignment horizontal="center" vertical="center" wrapText="1"/>
    </xf>
    <xf numFmtId="0" fontId="17" fillId="7" borderId="36" xfId="0" applyFont="1" applyFill="1" applyBorder="1" applyAlignment="1">
      <alignment horizontal="center" vertical="center" wrapText="1"/>
    </xf>
    <xf numFmtId="0" fontId="17" fillId="7" borderId="37" xfId="0" applyFont="1" applyFill="1" applyBorder="1" applyAlignment="1">
      <alignment horizontal="center" vertical="center" wrapText="1"/>
    </xf>
    <xf numFmtId="0" fontId="12" fillId="0" borderId="38" xfId="0" applyFont="1" applyBorder="1" applyAlignment="1">
      <alignment horizontal="center"/>
    </xf>
    <xf numFmtId="0" fontId="12" fillId="0" borderId="39" xfId="0" applyFont="1" applyBorder="1"/>
    <xf numFmtId="0" fontId="12" fillId="0" borderId="39" xfId="0" applyFont="1" applyBorder="1" applyAlignment="1">
      <alignment horizontal="center" vertical="center"/>
    </xf>
    <xf numFmtId="9" fontId="2" fillId="0" borderId="40" xfId="0" applyNumberFormat="1" applyFont="1" applyBorder="1" applyAlignment="1">
      <alignment horizontal="center" vertical="center"/>
    </xf>
    <xf numFmtId="0" fontId="12" fillId="0" borderId="41" xfId="0" applyFont="1" applyBorder="1" applyAlignment="1">
      <alignment horizontal="center"/>
    </xf>
    <xf numFmtId="0" fontId="12" fillId="0" borderId="40" xfId="0" applyFont="1" applyBorder="1"/>
    <xf numFmtId="0" fontId="12" fillId="0" borderId="40" xfId="0" applyFont="1" applyBorder="1" applyAlignment="1">
      <alignment horizontal="center" vertical="center"/>
    </xf>
    <xf numFmtId="0" fontId="12" fillId="0" borderId="30" xfId="0" applyFont="1" applyBorder="1"/>
    <xf numFmtId="165" fontId="2" fillId="0" borderId="32" xfId="0" applyNumberFormat="1" applyFont="1" applyBorder="1" applyAlignment="1">
      <alignment horizontal="center" vertical="center"/>
    </xf>
    <xf numFmtId="0" fontId="12" fillId="8" borderId="33" xfId="0" applyFont="1" applyFill="1" applyBorder="1"/>
    <xf numFmtId="0" fontId="12" fillId="0" borderId="0" xfId="0" applyFont="1" applyAlignment="1">
      <alignment horizontal="center"/>
    </xf>
    <xf numFmtId="0" fontId="0" fillId="0" borderId="0" xfId="0" applyAlignment="1" applyProtection="1">
      <alignment horizontal="left"/>
      <protection locked="0"/>
    </xf>
    <xf numFmtId="0" fontId="0" fillId="0" borderId="12" xfId="0" applyBorder="1" applyAlignment="1" applyProtection="1">
      <alignment horizontal="center" vertical="center" wrapText="1"/>
      <protection locked="0"/>
    </xf>
    <xf numFmtId="1" fontId="10" fillId="0" borderId="13" xfId="1" applyNumberFormat="1" applyFont="1" applyBorder="1" applyAlignment="1" applyProtection="1">
      <alignment horizontal="center" vertical="center"/>
      <protection locked="0"/>
    </xf>
    <xf numFmtId="1" fontId="10" fillId="0" borderId="16" xfId="1" applyNumberFormat="1" applyFont="1" applyBorder="1" applyAlignment="1" applyProtection="1">
      <alignment horizontal="center" vertical="center"/>
      <protection locked="0"/>
    </xf>
    <xf numFmtId="1" fontId="10" fillId="0" borderId="15" xfId="0" applyNumberFormat="1" applyFont="1" applyBorder="1" applyAlignment="1" applyProtection="1">
      <alignment horizontal="center" vertical="center"/>
      <protection hidden="1"/>
    </xf>
    <xf numFmtId="1" fontId="10" fillId="0" borderId="17" xfId="0" applyNumberFormat="1" applyFont="1" applyBorder="1" applyAlignment="1" applyProtection="1">
      <alignment horizontal="center" vertical="center"/>
      <protection hidden="1"/>
    </xf>
    <xf numFmtId="9" fontId="2" fillId="0" borderId="40" xfId="2" applyFont="1" applyBorder="1" applyAlignment="1">
      <alignment horizontal="center" vertical="center"/>
    </xf>
    <xf numFmtId="9" fontId="2" fillId="0" borderId="40" xfId="2" applyFont="1" applyBorder="1"/>
    <xf numFmtId="165" fontId="2" fillId="0" borderId="40" xfId="2" applyNumberFormat="1" applyFont="1" applyBorder="1" applyAlignment="1">
      <alignment horizontal="center" vertical="center"/>
    </xf>
    <xf numFmtId="9" fontId="2" fillId="0" borderId="39" xfId="2" applyFont="1" applyBorder="1" applyAlignment="1">
      <alignment horizontal="center" vertical="center"/>
    </xf>
    <xf numFmtId="9" fontId="2" fillId="0" borderId="39" xfId="2" applyFont="1" applyBorder="1"/>
    <xf numFmtId="165" fontId="2" fillId="0" borderId="39" xfId="2" applyNumberFormat="1" applyFont="1" applyBorder="1" applyAlignment="1">
      <alignment horizontal="center" vertical="center"/>
    </xf>
    <xf numFmtId="1" fontId="10" fillId="0" borderId="14" xfId="0" applyNumberFormat="1" applyFont="1" applyBorder="1" applyAlignment="1" applyProtection="1">
      <alignment horizontal="center" vertical="center"/>
      <protection locked="0"/>
    </xf>
    <xf numFmtId="0" fontId="0" fillId="0" borderId="5" xfId="0" applyBorder="1" applyAlignment="1" applyProtection="1">
      <alignment horizontal="center" vertical="center" wrapText="1"/>
      <protection hidden="1"/>
    </xf>
    <xf numFmtId="0" fontId="0" fillId="0" borderId="6"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0" fillId="0" borderId="5"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7" fillId="0" borderId="5"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6" fillId="3" borderId="5" xfId="0" applyFont="1" applyFill="1" applyBorder="1" applyAlignment="1" applyProtection="1">
      <alignment horizontal="center" vertical="center"/>
      <protection locked="0"/>
    </xf>
    <xf numFmtId="0" fontId="6" fillId="3" borderId="6" xfId="0" applyFont="1" applyFill="1" applyBorder="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wrapText="1"/>
      <protection locked="0"/>
    </xf>
    <xf numFmtId="0" fontId="4" fillId="4" borderId="6" xfId="0" applyFont="1" applyFill="1" applyBorder="1" applyAlignment="1" applyProtection="1">
      <alignment horizontal="center" vertical="center" wrapText="1"/>
      <protection locked="0"/>
    </xf>
    <xf numFmtId="0" fontId="4" fillId="4" borderId="7" xfId="0" applyFont="1" applyFill="1" applyBorder="1" applyAlignment="1" applyProtection="1">
      <alignment horizontal="center" vertical="center" wrapText="1"/>
      <protection locked="0"/>
    </xf>
    <xf numFmtId="0" fontId="8" fillId="4" borderId="5" xfId="0" applyFont="1" applyFill="1" applyBorder="1" applyAlignment="1" applyProtection="1">
      <alignment horizontal="center"/>
      <protection hidden="1"/>
    </xf>
    <xf numFmtId="0" fontId="8" fillId="4" borderId="6" xfId="0" applyFont="1" applyFill="1" applyBorder="1" applyAlignment="1" applyProtection="1">
      <alignment horizontal="center"/>
      <protection hidden="1"/>
    </xf>
    <xf numFmtId="0" fontId="8" fillId="4" borderId="7" xfId="0" applyFont="1" applyFill="1" applyBorder="1" applyAlignment="1" applyProtection="1">
      <alignment horizontal="center"/>
      <protection hidden="1"/>
    </xf>
    <xf numFmtId="0" fontId="8" fillId="4" borderId="5" xfId="0" applyFont="1" applyFill="1" applyBorder="1" applyAlignment="1" applyProtection="1">
      <alignment horizontal="center" wrapText="1"/>
      <protection locked="0"/>
    </xf>
    <xf numFmtId="0" fontId="8" fillId="4" borderId="6" xfId="0" applyFont="1" applyFill="1" applyBorder="1" applyAlignment="1" applyProtection="1">
      <alignment horizontal="center" wrapText="1"/>
      <protection locked="0"/>
    </xf>
    <xf numFmtId="0" fontId="8" fillId="4" borderId="7" xfId="0" applyFont="1" applyFill="1" applyBorder="1" applyAlignment="1" applyProtection="1">
      <alignment horizontal="center" wrapText="1"/>
      <protection locked="0"/>
    </xf>
    <xf numFmtId="0" fontId="8" fillId="4" borderId="5" xfId="0" applyFont="1" applyFill="1" applyBorder="1" applyAlignment="1" applyProtection="1">
      <alignment horizontal="center"/>
      <protection locked="0"/>
    </xf>
    <xf numFmtId="0" fontId="8" fillId="4" borderId="6" xfId="0" applyFont="1" applyFill="1" applyBorder="1" applyAlignment="1" applyProtection="1">
      <alignment horizontal="center"/>
      <protection locked="0"/>
    </xf>
    <xf numFmtId="0" fontId="8" fillId="4" borderId="7" xfId="0" applyFont="1" applyFill="1" applyBorder="1" applyAlignment="1" applyProtection="1">
      <alignment horizontal="center"/>
      <protection locked="0"/>
    </xf>
    <xf numFmtId="0" fontId="9" fillId="0" borderId="1" xfId="0" applyFont="1" applyBorder="1" applyAlignment="1" applyProtection="1">
      <alignment horizontal="center" vertical="center" wrapText="1"/>
      <protection hidden="1"/>
    </xf>
    <xf numFmtId="0" fontId="9" fillId="0" borderId="2" xfId="0" applyFont="1" applyBorder="1" applyAlignment="1" applyProtection="1">
      <alignment horizontal="center" vertical="center" wrapText="1"/>
      <protection hidden="1"/>
    </xf>
    <xf numFmtId="0" fontId="9" fillId="0" borderId="3" xfId="0" applyFont="1" applyBorder="1" applyAlignment="1" applyProtection="1">
      <alignment horizontal="center" vertical="center" wrapText="1"/>
      <protection hidden="1"/>
    </xf>
    <xf numFmtId="0" fontId="9" fillId="0" borderId="4"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9" fillId="0" borderId="10" xfId="0" applyFont="1" applyBorder="1" applyAlignment="1" applyProtection="1">
      <alignment horizontal="center" vertical="center" wrapText="1"/>
      <protection hidden="1"/>
    </xf>
    <xf numFmtId="0" fontId="9" fillId="0" borderId="11" xfId="0" applyFont="1" applyBorder="1" applyAlignment="1" applyProtection="1">
      <alignment horizontal="center" vertical="center" wrapText="1"/>
      <protection hidden="1"/>
    </xf>
    <xf numFmtId="0" fontId="0" fillId="0" borderId="1"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8" fillId="4" borderId="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10" fillId="0" borderId="9"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xf numFmtId="0" fontId="10" fillId="0" borderId="11" xfId="0" applyFont="1" applyBorder="1" applyAlignment="1" applyProtection="1">
      <alignment horizontal="center" vertical="center" wrapText="1"/>
      <protection hidden="1"/>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7" xfId="0" applyFont="1" applyFill="1" applyBorder="1" applyAlignment="1" applyProtection="1">
      <alignment horizontal="center" vertical="center" wrapText="1"/>
      <protection locked="0"/>
    </xf>
    <xf numFmtId="0" fontId="11" fillId="6" borderId="5" xfId="0" applyFont="1" applyFill="1" applyBorder="1" applyAlignment="1" applyProtection="1">
      <alignment horizontal="center" vertical="center" wrapText="1"/>
      <protection locked="0"/>
    </xf>
    <xf numFmtId="0" fontId="11" fillId="6" borderId="6" xfId="0" applyFont="1" applyFill="1" applyBorder="1" applyAlignment="1" applyProtection="1">
      <alignment horizontal="center" vertical="center" wrapText="1"/>
      <protection locked="0"/>
    </xf>
    <xf numFmtId="0" fontId="11" fillId="6" borderId="7" xfId="0" applyFont="1" applyFill="1" applyBorder="1" applyAlignment="1" applyProtection="1">
      <alignment horizontal="center" vertical="center" wrapText="1"/>
      <protection locked="0"/>
    </xf>
    <xf numFmtId="0" fontId="8" fillId="4" borderId="5" xfId="0" applyFont="1" applyFill="1" applyBorder="1" applyAlignment="1" applyProtection="1">
      <alignment horizontal="center" wrapText="1"/>
      <protection hidden="1"/>
    </xf>
    <xf numFmtId="0" fontId="8" fillId="4" borderId="6" xfId="0" applyFont="1" applyFill="1" applyBorder="1" applyAlignment="1" applyProtection="1">
      <alignment horizontal="center" wrapText="1"/>
      <protection hidden="1"/>
    </xf>
    <xf numFmtId="0" fontId="8" fillId="4" borderId="7" xfId="0" applyFont="1" applyFill="1" applyBorder="1" applyAlignment="1" applyProtection="1">
      <alignment horizontal="center" wrapText="1"/>
      <protection hidden="1"/>
    </xf>
    <xf numFmtId="0" fontId="10" fillId="0" borderId="1" xfId="0" applyFont="1" applyBorder="1" applyAlignment="1" applyProtection="1">
      <alignment horizontal="center" vertical="center"/>
      <protection hidden="1"/>
    </xf>
    <xf numFmtId="0" fontId="10" fillId="0" borderId="2"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9" xfId="0" applyFont="1" applyBorder="1" applyAlignment="1" applyProtection="1">
      <alignment horizontal="center" vertical="center"/>
      <protection hidden="1"/>
    </xf>
    <xf numFmtId="0" fontId="10" fillId="0" borderId="10" xfId="0" applyFont="1" applyBorder="1" applyAlignment="1" applyProtection="1">
      <alignment horizontal="center" vertical="center"/>
      <protection hidden="1"/>
    </xf>
    <xf numFmtId="0" fontId="10" fillId="0" borderId="11" xfId="0" applyFont="1" applyBorder="1" applyAlignment="1" applyProtection="1">
      <alignment horizontal="center" vertical="center"/>
      <protection hidden="1"/>
    </xf>
    <xf numFmtId="9" fontId="3" fillId="0" borderId="1" xfId="2" applyFont="1" applyBorder="1" applyAlignment="1" applyProtection="1">
      <alignment horizontal="center" vertical="center" wrapText="1"/>
      <protection hidden="1"/>
    </xf>
    <xf numFmtId="9" fontId="3" fillId="0" borderId="2" xfId="2" applyFont="1" applyBorder="1" applyAlignment="1" applyProtection="1">
      <alignment horizontal="center" vertical="center" wrapText="1"/>
      <protection hidden="1"/>
    </xf>
    <xf numFmtId="9" fontId="3" fillId="0" borderId="3" xfId="2" applyFont="1" applyBorder="1" applyAlignment="1" applyProtection="1">
      <alignment horizontal="center" vertical="center" wrapText="1"/>
      <protection hidden="1"/>
    </xf>
    <xf numFmtId="9" fontId="3" fillId="0" borderId="9" xfId="2" applyFont="1" applyBorder="1" applyAlignment="1" applyProtection="1">
      <alignment horizontal="center" vertical="center" wrapText="1"/>
      <protection hidden="1"/>
    </xf>
    <xf numFmtId="9" fontId="3" fillId="0" borderId="10" xfId="2" applyFont="1" applyBorder="1" applyAlignment="1" applyProtection="1">
      <alignment horizontal="center" vertical="center" wrapText="1"/>
      <protection hidden="1"/>
    </xf>
    <xf numFmtId="9" fontId="3" fillId="0" borderId="11" xfId="2" applyFont="1" applyBorder="1" applyAlignment="1" applyProtection="1">
      <alignment horizontal="center" vertical="center" wrapText="1"/>
      <protection hidden="1"/>
    </xf>
    <xf numFmtId="9" fontId="10" fillId="0" borderId="19" xfId="2" applyFont="1" applyBorder="1" applyAlignment="1" applyProtection="1">
      <alignment horizontal="center" vertical="center"/>
      <protection hidden="1"/>
    </xf>
    <xf numFmtId="9" fontId="10" fillId="0" borderId="20" xfId="2" applyFont="1" applyBorder="1" applyAlignment="1" applyProtection="1">
      <alignment horizontal="center" vertical="center"/>
      <protection hidden="1"/>
    </xf>
    <xf numFmtId="9" fontId="10" fillId="0" borderId="21" xfId="2" applyFont="1" applyBorder="1" applyAlignment="1" applyProtection="1">
      <alignment horizontal="center" vertical="center"/>
      <protection hidden="1"/>
    </xf>
    <xf numFmtId="9" fontId="10" fillId="0" borderId="22" xfId="2" applyFont="1" applyBorder="1" applyAlignment="1" applyProtection="1">
      <alignment horizontal="center" vertical="center"/>
      <protection hidden="1"/>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8" fillId="0" borderId="11" xfId="0"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2" fontId="10" fillId="0" borderId="22" xfId="2" applyNumberFormat="1" applyFont="1" applyBorder="1" applyAlignment="1" applyProtection="1">
      <alignment horizontal="center" vertical="center"/>
      <protection hidden="1"/>
    </xf>
    <xf numFmtId="2" fontId="10" fillId="0" borderId="20" xfId="2" applyNumberFormat="1" applyFont="1" applyBorder="1" applyAlignment="1" applyProtection="1">
      <alignment horizontal="center" vertical="center"/>
      <protection hidden="1"/>
    </xf>
    <xf numFmtId="2" fontId="10" fillId="0" borderId="21" xfId="2" applyNumberFormat="1" applyFont="1" applyBorder="1" applyAlignment="1" applyProtection="1">
      <alignment horizontal="center" vertical="center"/>
      <protection hidden="1"/>
    </xf>
    <xf numFmtId="0" fontId="8" fillId="4" borderId="5"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3" xfId="0" applyBorder="1" applyAlignment="1" applyProtection="1">
      <alignment horizontal="center" wrapText="1"/>
      <protection locked="0"/>
    </xf>
    <xf numFmtId="0" fontId="0" fillId="0" borderId="4"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8"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18" fillId="0" borderId="1" xfId="0" applyFont="1" applyBorder="1" applyAlignment="1" applyProtection="1">
      <alignment horizontal="center" vertical="center" wrapText="1"/>
      <protection locked="0"/>
    </xf>
    <xf numFmtId="0" fontId="12" fillId="0" borderId="31" xfId="0" applyFont="1" applyBorder="1" applyAlignment="1">
      <alignment horizontal="left" vertical="center"/>
    </xf>
    <xf numFmtId="0" fontId="14" fillId="0" borderId="31" xfId="0" applyFont="1" applyBorder="1"/>
    <xf numFmtId="0" fontId="14" fillId="0" borderId="33" xfId="0" applyFont="1" applyBorder="1"/>
    <xf numFmtId="0" fontId="12" fillId="0" borderId="24" xfId="0" applyFont="1" applyBorder="1" applyAlignment="1">
      <alignment horizontal="center"/>
    </xf>
    <xf numFmtId="0" fontId="14" fillId="0" borderId="25" xfId="0" applyFont="1" applyBorder="1"/>
    <xf numFmtId="0" fontId="14" fillId="0" borderId="27" xfId="0" applyFont="1" applyBorder="1"/>
    <xf numFmtId="0" fontId="14" fillId="0" borderId="28" xfId="0" applyFont="1" applyBorder="1"/>
    <xf numFmtId="0" fontId="15" fillId="0" borderId="24" xfId="0" applyFont="1" applyBorder="1" applyAlignment="1">
      <alignment horizontal="center" vertical="center" wrapText="1"/>
    </xf>
    <xf numFmtId="0" fontId="14" fillId="0" borderId="26" xfId="0" applyFont="1" applyBorder="1"/>
    <xf numFmtId="0" fontId="14" fillId="0" borderId="29" xfId="0" applyFont="1" applyBorder="1"/>
    <xf numFmtId="0" fontId="12" fillId="0" borderId="30" xfId="0" applyFont="1" applyBorder="1" applyAlignment="1">
      <alignment horizontal="left" vertical="center"/>
    </xf>
    <xf numFmtId="164" fontId="12" fillId="0" borderId="31" xfId="0" applyNumberFormat="1" applyFont="1" applyBorder="1" applyAlignment="1">
      <alignment horizontal="center" vertical="center" wrapText="1"/>
    </xf>
    <xf numFmtId="0" fontId="12" fillId="0" borderId="30" xfId="0" applyFont="1" applyBorder="1" applyAlignment="1">
      <alignment horizontal="left"/>
    </xf>
    <xf numFmtId="0" fontId="12" fillId="0" borderId="42" xfId="0" applyFont="1" applyBorder="1" applyAlignment="1">
      <alignment horizontal="left" vertical="center" wrapText="1"/>
    </xf>
    <xf numFmtId="0" fontId="0" fillId="0" borderId="0" xfId="0"/>
    <xf numFmtId="0" fontId="14" fillId="0" borderId="43" xfId="0" applyFont="1" applyBorder="1"/>
    <xf numFmtId="0" fontId="14" fillId="0" borderId="42" xfId="0" applyFont="1" applyBorder="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'INDICADOR 526 '!$C$50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'INDICADOR 526 '!$F$47:$R$47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526 '!$F$50:$R$50</c:f>
              <c:numCache>
                <c:formatCode>0%</c:formatCode>
                <c:ptCount val="13"/>
                <c:pt idx="0">
                  <c:v>1</c:v>
                </c:pt>
                <c:pt idx="1">
                  <c:v>1</c:v>
                </c:pt>
                <c:pt idx="2">
                  <c:v>1</c:v>
                </c:pt>
                <c:pt idx="3">
                  <c:v>1</c:v>
                </c:pt>
                <c:pt idx="4">
                  <c:v>1</c:v>
                </c:pt>
                <c:pt idx="5">
                  <c:v>1</c:v>
                </c:pt>
                <c:pt idx="6">
                  <c:v>0</c:v>
                </c:pt>
                <c:pt idx="7">
                  <c:v>0</c:v>
                </c:pt>
                <c:pt idx="8">
                  <c:v>0</c:v>
                </c:pt>
                <c:pt idx="9">
                  <c:v>0</c:v>
                </c:pt>
                <c:pt idx="10">
                  <c:v>0</c:v>
                </c:pt>
                <c:pt idx="11">
                  <c:v>0</c:v>
                </c:pt>
                <c:pt idx="12">
                  <c:v>1</c:v>
                </c:pt>
              </c:numCache>
            </c:numRef>
          </c:val>
          <c:smooth val="0"/>
          <c:extLst xmlns:c16r2="http://schemas.microsoft.com/office/drawing/2015/06/chart">
            <c:ext xmlns:c16="http://schemas.microsoft.com/office/drawing/2014/chart" uri="{C3380CC4-5D6E-409C-BE32-E72D297353CC}">
              <c16:uniqueId val="{00000000-3111-4BB5-A817-59B5FCB245BC}"/>
            </c:ext>
          </c:extLst>
        </c:ser>
        <c:ser>
          <c:idx val="1"/>
          <c:order val="1"/>
          <c:tx>
            <c:strRef>
              <c:f>'INDICADOR 526 '!$C$51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526 '!$F$47:$R$47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526 '!$F$51:$R$51</c:f>
              <c:numCache>
                <c:formatCode>0.00</c:formatCode>
                <c:ptCount val="13"/>
              </c:numCache>
            </c:numRef>
          </c:val>
          <c:smooth val="0"/>
          <c:extLst xmlns:c16r2="http://schemas.microsoft.com/office/drawing/2015/06/chart">
            <c:ext xmlns:c16="http://schemas.microsoft.com/office/drawing/2014/chart" uri="{C3380CC4-5D6E-409C-BE32-E72D297353CC}">
              <c16:uniqueId val="{00000001-3111-4BB5-A817-59B5FCB245BC}"/>
            </c:ext>
          </c:extLst>
        </c:ser>
        <c:ser>
          <c:idx val="2"/>
          <c:order val="2"/>
          <c:tx>
            <c:strRef>
              <c:f>'INDICADOR 526 '!$C$52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'INDICADOR 526 '!$F$47:$R$47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526 '!$F$52:$Q$52</c:f>
              <c:numCache>
                <c:formatCode>0%</c:formatCode>
                <c:ptCount val="12"/>
                <c:pt idx="0">
                  <c:v>1</c:v>
                </c:pt>
                <c:pt idx="3">
                  <c:v>1</c:v>
                </c:pt>
                <c:pt idx="6" formatCode="0.00">
                  <c:v>0</c:v>
                </c:pt>
                <c:pt idx="9" formatCode="0.00">
                  <c:v>0</c:v>
                </c:pt>
              </c:numCache>
            </c:numRef>
          </c:val>
          <c:smooth val="0"/>
          <c:extLst xmlns:c16r2="http://schemas.microsoft.com/office/drawing/2015/06/chart">
            <c:ext xmlns:c16="http://schemas.microsoft.com/office/drawing/2014/chart" uri="{C3380CC4-5D6E-409C-BE32-E72D297353CC}">
              <c16:uniqueId val="{00000002-3111-4BB5-A817-59B5FCB245BC}"/>
            </c:ext>
          </c:extLst>
        </c:ser>
        <c:ser>
          <c:idx val="3"/>
          <c:order val="3"/>
          <c:tx>
            <c:strRef>
              <c:f>'INDICADOR 526 '!$C$54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'INDICADOR 526 '!$F$47:$R$47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526 '!$F$54:$R$54</c:f>
              <c:numCache>
                <c:formatCode>0%</c:formatCode>
                <c:ptCount val="13"/>
                <c:pt idx="0">
                  <c:v>1</c:v>
                </c:pt>
                <c:pt idx="1">
                  <c:v>1</c:v>
                </c:pt>
                <c:pt idx="2">
                  <c:v>1</c:v>
                </c:pt>
                <c:pt idx="3">
                  <c:v>1</c:v>
                </c:pt>
                <c:pt idx="4">
                  <c:v>1</c:v>
                </c:pt>
                <c:pt idx="5">
                  <c:v>1</c:v>
                </c:pt>
                <c:pt idx="6">
                  <c:v>1</c:v>
                </c:pt>
                <c:pt idx="7">
                  <c:v>1</c:v>
                </c:pt>
                <c:pt idx="8">
                  <c:v>1</c:v>
                </c:pt>
                <c:pt idx="9">
                  <c:v>1</c:v>
                </c:pt>
                <c:pt idx="10">
                  <c:v>1</c:v>
                </c:pt>
                <c:pt idx="11">
                  <c:v>1</c:v>
                </c:pt>
                <c:pt idx="12">
                  <c:v>1</c:v>
                </c:pt>
              </c:numCache>
            </c:numRef>
          </c:val>
          <c:smooth val="0"/>
          <c:extLst xmlns:c16r2="http://schemas.microsoft.com/office/drawing/2015/06/chart">
            <c:ext xmlns:c16="http://schemas.microsoft.com/office/drawing/2014/chart" uri="{C3380CC4-5D6E-409C-BE32-E72D297353CC}">
              <c16:uniqueId val="{00000003-3111-4BB5-A817-59B5FCB245BC}"/>
            </c:ext>
          </c:extLst>
        </c:ser>
        <c:dLbls>
          <c:dLblPos val="t"/>
          <c:showLegendKey val="0"/>
          <c:showVal val="1"/>
          <c:showCatName val="0"/>
          <c:showSerName val="0"/>
          <c:showPercent val="0"/>
          <c:showBubbleSize val="0"/>
        </c:dLbls>
        <c:marker val="1"/>
        <c:smooth val="0"/>
        <c:axId val="321218800"/>
        <c:axId val="321210176"/>
      </c:lineChart>
      <c:catAx>
        <c:axId val="321218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21210176"/>
        <c:crosses val="autoZero"/>
        <c:auto val="1"/>
        <c:lblAlgn val="ctr"/>
        <c:lblOffset val="100"/>
        <c:noMultiLvlLbl val="0"/>
      </c:catAx>
      <c:valAx>
        <c:axId val="321210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21218800"/>
        <c:crosses val="autoZero"/>
        <c:crossBetween val="between"/>
      </c:valAx>
      <c:spPr>
        <a:noFill/>
        <a:ln w="25400">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'INDICADOR 527'!$C$50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527'!$F$47:$R$47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527'!$F$50:$R$50</c:f>
              <c:numCache>
                <c:formatCode>0%</c:formatCode>
                <c:ptCount val="13"/>
                <c:pt idx="0">
                  <c:v>0.38095238095238093</c:v>
                </c:pt>
                <c:pt idx="1">
                  <c:v>0.92682926829268297</c:v>
                </c:pt>
                <c:pt idx="2">
                  <c:v>1.0888888888888888</c:v>
                </c:pt>
                <c:pt idx="3">
                  <c:v>1</c:v>
                </c:pt>
                <c:pt idx="4">
                  <c:v>0.83333333333333337</c:v>
                </c:pt>
                <c:pt idx="5">
                  <c:v>0.87755102040816324</c:v>
                </c:pt>
                <c:pt idx="6">
                  <c:v>0</c:v>
                </c:pt>
                <c:pt idx="7">
                  <c:v>0</c:v>
                </c:pt>
                <c:pt idx="8">
                  <c:v>0</c:v>
                </c:pt>
                <c:pt idx="9">
                  <c:v>0</c:v>
                </c:pt>
                <c:pt idx="10">
                  <c:v>0</c:v>
                </c:pt>
                <c:pt idx="11">
                  <c:v>0</c:v>
                </c:pt>
                <c:pt idx="12">
                  <c:v>0.84</c:v>
                </c:pt>
              </c:numCache>
            </c:numRef>
          </c:val>
          <c:smooth val="0"/>
          <c:extLst xmlns:c16r2="http://schemas.microsoft.com/office/drawing/2015/06/chart">
            <c:ext xmlns:c16="http://schemas.microsoft.com/office/drawing/2014/chart" uri="{C3380CC4-5D6E-409C-BE32-E72D297353CC}">
              <c16:uniqueId val="{00000000-E7B8-45CC-903A-5B24343C04EB}"/>
            </c:ext>
          </c:extLst>
        </c:ser>
        <c:ser>
          <c:idx val="1"/>
          <c:order val="1"/>
          <c:tx>
            <c:strRef>
              <c:f>'INDICADOR 527'!$C$51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527'!$F$47:$R$47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527'!$F$51:$R$51</c:f>
              <c:numCache>
                <c:formatCode>0.00</c:formatCode>
                <c:ptCount val="13"/>
              </c:numCache>
            </c:numRef>
          </c:val>
          <c:smooth val="0"/>
          <c:extLst xmlns:c16r2="http://schemas.microsoft.com/office/drawing/2015/06/chart">
            <c:ext xmlns:c16="http://schemas.microsoft.com/office/drawing/2014/chart" uri="{C3380CC4-5D6E-409C-BE32-E72D297353CC}">
              <c16:uniqueId val="{00000001-E7B8-45CC-903A-5B24343C04EB}"/>
            </c:ext>
          </c:extLst>
        </c:ser>
        <c:ser>
          <c:idx val="2"/>
          <c:order val="2"/>
          <c:tx>
            <c:strRef>
              <c:f>'INDICADOR 527'!$C$52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527'!$F$47:$R$47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527'!$F$52:$Q$52</c:f>
              <c:numCache>
                <c:formatCode>0%</c:formatCode>
                <c:ptCount val="12"/>
                <c:pt idx="0">
                  <c:v>0.8046875</c:v>
                </c:pt>
                <c:pt idx="3">
                  <c:v>0.90277777777777779</c:v>
                </c:pt>
                <c:pt idx="6" formatCode="0.00">
                  <c:v>0</c:v>
                </c:pt>
                <c:pt idx="9" formatCode="0.00">
                  <c:v>0</c:v>
                </c:pt>
              </c:numCache>
            </c:numRef>
          </c:val>
          <c:smooth val="0"/>
          <c:extLst xmlns:c16r2="http://schemas.microsoft.com/office/drawing/2015/06/chart">
            <c:ext xmlns:c16="http://schemas.microsoft.com/office/drawing/2014/chart" uri="{C3380CC4-5D6E-409C-BE32-E72D297353CC}">
              <c16:uniqueId val="{00000002-E7B8-45CC-903A-5B24343C04EB}"/>
            </c:ext>
          </c:extLst>
        </c:ser>
        <c:ser>
          <c:idx val="3"/>
          <c:order val="3"/>
          <c:tx>
            <c:strRef>
              <c:f>'INDICADOR 527'!$C$54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527'!$F$47:$R$47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527'!$F$54:$R$54</c:f>
              <c:numCache>
                <c:formatCode>0%</c:formatCode>
                <c:ptCount val="13"/>
                <c:pt idx="0">
                  <c:v>0.9</c:v>
                </c:pt>
                <c:pt idx="1">
                  <c:v>0.9</c:v>
                </c:pt>
                <c:pt idx="2">
                  <c:v>0.9</c:v>
                </c:pt>
                <c:pt idx="3">
                  <c:v>0.9</c:v>
                </c:pt>
                <c:pt idx="4">
                  <c:v>0.9</c:v>
                </c:pt>
                <c:pt idx="5">
                  <c:v>0.9</c:v>
                </c:pt>
                <c:pt idx="6">
                  <c:v>0.9</c:v>
                </c:pt>
                <c:pt idx="7">
                  <c:v>0.9</c:v>
                </c:pt>
                <c:pt idx="8">
                  <c:v>0.9</c:v>
                </c:pt>
                <c:pt idx="9">
                  <c:v>0.9</c:v>
                </c:pt>
                <c:pt idx="10">
                  <c:v>0.9</c:v>
                </c:pt>
                <c:pt idx="11">
                  <c:v>0.9</c:v>
                </c:pt>
                <c:pt idx="12">
                  <c:v>0.9</c:v>
                </c:pt>
              </c:numCache>
            </c:numRef>
          </c:val>
          <c:smooth val="0"/>
          <c:extLst xmlns:c16r2="http://schemas.microsoft.com/office/drawing/2015/06/chart">
            <c:ext xmlns:c16="http://schemas.microsoft.com/office/drawing/2014/chart" uri="{C3380CC4-5D6E-409C-BE32-E72D297353CC}">
              <c16:uniqueId val="{00000003-E7B8-45CC-903A-5B24343C04EB}"/>
            </c:ext>
          </c:extLst>
        </c:ser>
        <c:dLbls>
          <c:dLblPos val="t"/>
          <c:showLegendKey val="0"/>
          <c:showVal val="1"/>
          <c:showCatName val="0"/>
          <c:showSerName val="0"/>
          <c:showPercent val="0"/>
          <c:showBubbleSize val="0"/>
        </c:dLbls>
        <c:marker val="1"/>
        <c:smooth val="0"/>
        <c:axId val="321210960"/>
        <c:axId val="321211352"/>
      </c:lineChart>
      <c:catAx>
        <c:axId val="321210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21211352"/>
        <c:crosses val="autoZero"/>
        <c:auto val="1"/>
        <c:lblAlgn val="ctr"/>
        <c:lblOffset val="100"/>
        <c:noMultiLvlLbl val="0"/>
      </c:catAx>
      <c:valAx>
        <c:axId val="321211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21210960"/>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'INDICADOR 528'!$C$50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528'!$F$47:$R$47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528'!$F$50:$R$50</c:f>
              <c:numCache>
                <c:formatCode>0%</c:formatCode>
                <c:ptCount val="13"/>
                <c:pt idx="0">
                  <c:v>1</c:v>
                </c:pt>
                <c:pt idx="1">
                  <c:v>1</c:v>
                </c:pt>
                <c:pt idx="2">
                  <c:v>1</c:v>
                </c:pt>
                <c:pt idx="3">
                  <c:v>1</c:v>
                </c:pt>
                <c:pt idx="4">
                  <c:v>1</c:v>
                </c:pt>
                <c:pt idx="5">
                  <c:v>1</c:v>
                </c:pt>
                <c:pt idx="6">
                  <c:v>0</c:v>
                </c:pt>
                <c:pt idx="7">
                  <c:v>0</c:v>
                </c:pt>
                <c:pt idx="8">
                  <c:v>0</c:v>
                </c:pt>
                <c:pt idx="9">
                  <c:v>0</c:v>
                </c:pt>
                <c:pt idx="10">
                  <c:v>0</c:v>
                </c:pt>
                <c:pt idx="11">
                  <c:v>0</c:v>
                </c:pt>
                <c:pt idx="12">
                  <c:v>1</c:v>
                </c:pt>
              </c:numCache>
            </c:numRef>
          </c:val>
          <c:smooth val="0"/>
          <c:extLst xmlns:c16r2="http://schemas.microsoft.com/office/drawing/2015/06/chart">
            <c:ext xmlns:c16="http://schemas.microsoft.com/office/drawing/2014/chart" uri="{C3380CC4-5D6E-409C-BE32-E72D297353CC}">
              <c16:uniqueId val="{00000000-0849-4E5F-86EE-F8664E41A2BC}"/>
            </c:ext>
          </c:extLst>
        </c:ser>
        <c:ser>
          <c:idx val="1"/>
          <c:order val="1"/>
          <c:tx>
            <c:strRef>
              <c:f>'INDICADOR 528'!$C$51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528'!$F$47:$R$47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528'!$F$51:$R$51</c:f>
              <c:numCache>
                <c:formatCode>0.00</c:formatCode>
                <c:ptCount val="13"/>
              </c:numCache>
            </c:numRef>
          </c:val>
          <c:smooth val="0"/>
          <c:extLst xmlns:c16r2="http://schemas.microsoft.com/office/drawing/2015/06/chart">
            <c:ext xmlns:c16="http://schemas.microsoft.com/office/drawing/2014/chart" uri="{C3380CC4-5D6E-409C-BE32-E72D297353CC}">
              <c16:uniqueId val="{00000001-0849-4E5F-86EE-F8664E41A2BC}"/>
            </c:ext>
          </c:extLst>
        </c:ser>
        <c:ser>
          <c:idx val="2"/>
          <c:order val="2"/>
          <c:tx>
            <c:strRef>
              <c:f>'INDICADOR 528'!$C$52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528'!$F$47:$R$47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528'!$F$52:$Q$52</c:f>
              <c:numCache>
                <c:formatCode>0%</c:formatCode>
                <c:ptCount val="12"/>
                <c:pt idx="0">
                  <c:v>1</c:v>
                </c:pt>
                <c:pt idx="3">
                  <c:v>1</c:v>
                </c:pt>
                <c:pt idx="6">
                  <c:v>0</c:v>
                </c:pt>
                <c:pt idx="9">
                  <c:v>0</c:v>
                </c:pt>
              </c:numCache>
            </c:numRef>
          </c:val>
          <c:smooth val="0"/>
          <c:extLst xmlns:c16r2="http://schemas.microsoft.com/office/drawing/2015/06/chart">
            <c:ext xmlns:c16="http://schemas.microsoft.com/office/drawing/2014/chart" uri="{C3380CC4-5D6E-409C-BE32-E72D297353CC}">
              <c16:uniqueId val="{00000002-0849-4E5F-86EE-F8664E41A2BC}"/>
            </c:ext>
          </c:extLst>
        </c:ser>
        <c:ser>
          <c:idx val="3"/>
          <c:order val="3"/>
          <c:tx>
            <c:strRef>
              <c:f>'INDICADOR 528'!$C$54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'INDICADOR 528'!$F$47:$R$47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'INDICADOR 528'!$F$54:$R$54</c:f>
              <c:numCache>
                <c:formatCode>0%</c:formatCode>
                <c:ptCount val="13"/>
                <c:pt idx="0">
                  <c:v>1</c:v>
                </c:pt>
                <c:pt idx="1">
                  <c:v>1</c:v>
                </c:pt>
                <c:pt idx="2">
                  <c:v>1</c:v>
                </c:pt>
                <c:pt idx="3">
                  <c:v>1</c:v>
                </c:pt>
                <c:pt idx="4">
                  <c:v>1</c:v>
                </c:pt>
                <c:pt idx="5">
                  <c:v>1</c:v>
                </c:pt>
                <c:pt idx="6">
                  <c:v>1</c:v>
                </c:pt>
                <c:pt idx="7">
                  <c:v>1</c:v>
                </c:pt>
                <c:pt idx="8">
                  <c:v>1</c:v>
                </c:pt>
                <c:pt idx="9">
                  <c:v>1</c:v>
                </c:pt>
                <c:pt idx="10">
                  <c:v>1</c:v>
                </c:pt>
                <c:pt idx="11">
                  <c:v>1</c:v>
                </c:pt>
              </c:numCache>
            </c:numRef>
          </c:val>
          <c:smooth val="0"/>
          <c:extLst xmlns:c16r2="http://schemas.microsoft.com/office/drawing/2015/06/chart">
            <c:ext xmlns:c16="http://schemas.microsoft.com/office/drawing/2014/chart" uri="{C3380CC4-5D6E-409C-BE32-E72D297353CC}">
              <c16:uniqueId val="{00000003-0849-4E5F-86EE-F8664E41A2BC}"/>
            </c:ext>
          </c:extLst>
        </c:ser>
        <c:dLbls>
          <c:dLblPos val="t"/>
          <c:showLegendKey val="0"/>
          <c:showVal val="1"/>
          <c:showCatName val="0"/>
          <c:showSerName val="0"/>
          <c:showPercent val="0"/>
          <c:showBubbleSize val="0"/>
        </c:dLbls>
        <c:marker val="1"/>
        <c:smooth val="0"/>
        <c:axId val="381332792"/>
        <c:axId val="381326520"/>
      </c:lineChart>
      <c:catAx>
        <c:axId val="381332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1326520"/>
        <c:crosses val="autoZero"/>
        <c:auto val="1"/>
        <c:lblAlgn val="ctr"/>
        <c:lblOffset val="100"/>
        <c:noMultiLvlLbl val="0"/>
      </c:catAx>
      <c:valAx>
        <c:axId val="3813265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1332792"/>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xmlns="" id="{74381853-7F5E-4F05-B8FC-9C40B99D2E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xmlns="" id="{D4139087-D205-4156-9FE5-9BDAACE54F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xmlns="" id="{70890705-BF8D-41AD-AA94-8DDA06E7BC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xmlns="" id="{77709BBF-5AB2-4E9D-AE70-8ED3C24E0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xmlns="" id="{961C99F2-198A-4AB9-8CAC-CBFFBCEE1D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xmlns="" id="{4C0F79A0-D567-42B0-A60C-C272F693E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2</xdr:col>
      <xdr:colOff>866775</xdr:colOff>
      <xdr:row>3</xdr:row>
      <xdr:rowOff>85726</xdr:rowOff>
    </xdr:from>
    <xdr:ext cx="2314575" cy="838200"/>
    <xdr:pic>
      <xdr:nvPicPr>
        <xdr:cNvPr id="2" name="image2.png">
          <a:extLst>
            <a:ext uri="{FF2B5EF4-FFF2-40B4-BE49-F238E27FC236}">
              <a16:creationId xmlns:a16="http://schemas.microsoft.com/office/drawing/2014/main" xmlns="" id="{055DF882-4C37-4260-A61A-BC9D829F2667}"/>
            </a:ext>
          </a:extLst>
        </xdr:cNvPr>
        <xdr:cNvPicPr preferRelativeResize="0"/>
      </xdr:nvPicPr>
      <xdr:blipFill rotWithShape="1">
        <a:blip xmlns:r="http://schemas.openxmlformats.org/officeDocument/2006/relationships" r:embed="rId1" cstate="print"/>
        <a:srcRect b="33834"/>
        <a:stretch/>
      </xdr:blipFill>
      <xdr:spPr>
        <a:xfrm>
          <a:off x="1400175" y="666751"/>
          <a:ext cx="2314575" cy="838200"/>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ronos\Juridica\Users\calidad1\Documents\Master%202025_HUSJ.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onos\Juridica\Users\calidad1\Downloads\INDICADORES%20COMUNICACION%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refreshError="1"/>
      <sheetData sheetId="1" refreshError="1">
        <row r="5">
          <cell r="G5" t="str">
            <v>Gestion Clinica y Asistencial</v>
          </cell>
          <cell r="H5" t="str">
            <v>Administrativos y financieros</v>
          </cell>
          <cell r="I5" t="str">
            <v>Dirección y Gerencia</v>
          </cell>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UCI II</v>
          </cell>
          <cell r="G6" t="str">
            <v>x</v>
          </cell>
          <cell r="J6" t="str">
            <v>Medir la proporción de muertes intrahospitalarias menor a 48 horas, la cual refleja la gravedad del estado de salud con el que el paciente ingresa al servicio dentro del periodo evaluado</v>
          </cell>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UCI II</v>
          </cell>
          <cell r="G7" t="str">
            <v>x</v>
          </cell>
          <cell r="J7" t="str">
            <v>Medir la tasa de mortalidad intrahospitalaria mayor a 48 horas la cual nos permite evaluar la efectividad de la intervención clínica que se le realiza a los pacientes en el servicio de urgencias pediatria dentro del periodo evaluado</v>
          </cell>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UCI II</v>
          </cell>
          <cell r="G8" t="str">
            <v>x</v>
          </cell>
          <cell r="J8" t="str">
            <v>Medir el número de análisis de muertes intrahospitalarias mayores a 48 horas del total de muertes presentadas en el periodo, con el fin de determinar planes de mejoramiento para contribuir a la disminución de los casos evitables</v>
          </cell>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UCI II</v>
          </cell>
          <cell r="G9" t="str">
            <v>x</v>
          </cell>
          <cell r="J9" t="str">
            <v>Medir la tasa de extubación en pacientes que aún no cumplían con el criterio para dicho proceso con el fin de disminuir el riesgo de neumonía nosocomial y de muerte en el servicio dentro de un periodo evaluado.</v>
          </cell>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UCI II</v>
          </cell>
          <cell r="G10" t="str">
            <v>x</v>
          </cell>
          <cell r="J10" t="str">
            <v>Medir la incidencia de los casos reportador de infeccion del torrente sanguineo asociado a cateter venoso central por cada 1000 días de cateter venoso central dentro de un periodo evaluado en el servicio</v>
          </cell>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UCI II</v>
          </cell>
          <cell r="G11" t="str">
            <v>x</v>
          </cell>
          <cell r="J11" t="str">
            <v>Medir la incidencia de los casos reportador de infecciones asociadas a la inserción y mantenimiento de sondas vesicales por cada 1000 días de sonda  vesical dentro de un periodo evaluado en el servicio</v>
          </cell>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UCI II</v>
          </cell>
          <cell r="G12" t="str">
            <v>x</v>
          </cell>
          <cell r="J12" t="str">
            <v>Medir la incidencia de los casos reportador de infecciones asociadas al uso de ventilador por cada 1000 días de ventilación dentro de un periodo evaluado en el servicio</v>
          </cell>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UCI II</v>
          </cell>
          <cell r="G13" t="str">
            <v>x</v>
          </cell>
          <cell r="J13" t="str">
            <v xml:space="preserve">Es la estrategia número uno recomendada por el Centro de Control de Enfermedades (CDC) de Atlanta para contribuir a la dismunición de infecciones asociadas al cuidado de la salud (IACS)  </v>
          </cell>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UCI II</v>
          </cell>
          <cell r="G14" t="str">
            <v>x</v>
          </cell>
          <cell r="J14" t="str">
            <v xml:space="preserve">Es la estrategia número uno recomendada por el Centro de Control de Enfermedades (CDC) de Atlanta para contribuir a la dismunición de infecciones asociadas al cuidado de la salud (IACS)  </v>
          </cell>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UCI II</v>
          </cell>
          <cell r="G15" t="str">
            <v>x</v>
          </cell>
          <cell r="J15" t="str">
            <v>Medir el porcentaje de ocupación hospitalario con el fin de determinar el aprovechamiento de la cama hospitalaria y la demanda del servicio  en un periodo evaluado</v>
          </cell>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UCI II</v>
          </cell>
          <cell r="G16" t="str">
            <v>x</v>
          </cell>
          <cell r="J16" t="str">
            <v>Medir el  numero de pacientes que hicieron uso de la cama hospitalaria basados en los días cama disponible dentro del servicio dentro de un periodo evaluado</v>
          </cell>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UCI II</v>
          </cell>
          <cell r="G17" t="str">
            <v>x</v>
          </cell>
          <cell r="J17" t="str">
            <v>Medir el promedio de días que los pacientes permanecen hospitalizados en el servicio en un periodo evaluado</v>
          </cell>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15 dias</v>
          </cell>
          <cell r="E18" t="str">
            <v>Críticos</v>
          </cell>
          <cell r="F18" t="str">
            <v>UCI II</v>
          </cell>
          <cell r="G18" t="str">
            <v>x</v>
          </cell>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UCI II</v>
          </cell>
          <cell r="G19" t="str">
            <v>x</v>
          </cell>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UCI II</v>
          </cell>
          <cell r="G20" t="str">
            <v>x</v>
          </cell>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UCI II</v>
          </cell>
          <cell r="G21" t="str">
            <v>x</v>
          </cell>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UCI II</v>
          </cell>
          <cell r="G22" t="str">
            <v>x</v>
          </cell>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UCI II</v>
          </cell>
          <cell r="G23" t="str">
            <v>x</v>
          </cell>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T24" t="str">
            <v>resultado</v>
          </cell>
          <cell r="U24" t="str">
            <v>Decreciente</v>
          </cell>
          <cell r="V24" t="str">
            <v>≤</v>
          </cell>
          <cell r="W24">
            <v>0.03</v>
          </cell>
          <cell r="X24" t="str">
            <v>&gt;</v>
          </cell>
          <cell r="Y24">
            <v>0.03</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J25" t="str">
            <v xml:space="preserve">Medir la proporción de globulos rojos que son incinerados por vencimiento a causa de la baja demanda, dentro de la institucion en un periodo de tiempo determinado
</v>
          </cell>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J26" t="str">
            <v xml:space="preserve">Medir la proporción de plaquetas estandar que son incinerados por vencimiento a causa de la baja demanda, dentro de la institucion en un periodo de tiempo determinado
</v>
          </cell>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T26" t="str">
            <v>proceso</v>
          </cell>
          <cell r="U26" t="str">
            <v>Decreciente</v>
          </cell>
          <cell r="V26" t="str">
            <v>≤</v>
          </cell>
          <cell r="W26">
            <v>0.18</v>
          </cell>
          <cell r="X26" t="str">
            <v>&gt;</v>
          </cell>
          <cell r="Y26">
            <v>0.18</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J27" t="str">
            <v xml:space="preserve">Medir la proporción de plaquetas por aféresis que son incinerados por vencimiento a causa de la baja demanda, dentro de la institucion en un periodo de tiempo determinado
</v>
          </cell>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T27" t="str">
            <v>proceso</v>
          </cell>
          <cell r="U27" t="str">
            <v>Decreciente</v>
          </cell>
          <cell r="V27" t="str">
            <v>≤</v>
          </cell>
          <cell r="W27">
            <v>7.0000000000000007E-2</v>
          </cell>
          <cell r="X27" t="str">
            <v>&gt;</v>
          </cell>
          <cell r="Y27">
            <v>7.0000000000000007E-2</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J28" t="str">
            <v>Medir la oportunidad en la entrega de hemocomponentes durante una urgencia vital que ocurra dentro de la institución durante un periodo de tiempo determinado</v>
          </cell>
          <cell r="L28" t="str">
            <v>Trimestral</v>
          </cell>
          <cell r="M28" t="str">
            <v>Sumatoria de horas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Horas</v>
          </cell>
          <cell r="R28" t="str">
            <v>Sumatoria de horas transcurridos desde la solicitud del hemocomponente hasta la entrega del mismo / Total de solicitudes de hemocomponentes realizadas en la vigencia</v>
          </cell>
          <cell r="T28" t="str">
            <v>resultado</v>
          </cell>
          <cell r="U28" t="str">
            <v>Decreciente</v>
          </cell>
          <cell r="V28" t="str">
            <v>≤</v>
          </cell>
          <cell r="W28">
            <v>0.25</v>
          </cell>
          <cell r="X28" t="str">
            <v>&gt;</v>
          </cell>
          <cell r="Y28">
            <v>0.25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J29" t="str">
            <v xml:space="preserve">Medir la cantidad de hemocomponentes adquiridos de otras instituciones en proporción a la cantidad de hemocomponentes transfundidos en la institución dentro de un periodo de tiempo determinado </v>
          </cell>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T29" t="str">
            <v>proceso</v>
          </cell>
          <cell r="U29" t="str">
            <v>Decreciente</v>
          </cell>
          <cell r="V29" t="str">
            <v>≤</v>
          </cell>
          <cell r="W29">
            <v>0.1</v>
          </cell>
          <cell r="X29" t="str">
            <v>&gt;</v>
          </cell>
          <cell r="Y29">
            <v>0.1</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J30" t="str">
            <v>Medir la cantidad de muestras que no cumplen con los criterios de identificación establecidos en la institución que llegan al servicio transfusional dentro de un periodo determinado</v>
          </cell>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T30" t="str">
            <v>proceso</v>
          </cell>
          <cell r="U30" t="str">
            <v>Decreciente</v>
          </cell>
          <cell r="V30" t="str">
            <v>≤</v>
          </cell>
          <cell r="W30">
            <v>0.02</v>
          </cell>
          <cell r="X30" t="str">
            <v>&gt;</v>
          </cell>
          <cell r="Y30">
            <v>0.02</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J31" t="str">
            <v>Determinar la proporción de solicitudes de glóbulos rojos las cuales no se satisfacen dentro de la insitución en un periodo de tiempo determinado</v>
          </cell>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J32" t="str">
            <v>Determinar la proporción de solicitudes de plaquetas las cuales no se satisfacen dentro de la insitución en un periodo de tiempo determinado</v>
          </cell>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J33" t="str">
            <v>Determinar la proporción de solicitudes de crioprecipitados las cuales no se satisfacen dentro de la insitución en un periodo de tiempo determinado</v>
          </cell>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J34" t="str">
            <v>Determinar la proporción de solicitudes de plásma las cuales no se satisfacen dentro de la insitución en un periodo de tiempo determinado</v>
          </cell>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J46" t="str">
            <v>Es la ocurrencia de afecciones o alteraciones físicas o psicológicas transitorias o permanentes no presentes al momento del ingreso a cirugía y cuya aparición se relaciona con el suministro de anestésicos al paciente</v>
          </cell>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apendicectomía</v>
          </cell>
          <cell r="E47" t="str">
            <v>Cirugía</v>
          </cell>
          <cell r="F47" t="str">
            <v>cirugia</v>
          </cell>
          <cell r="G47" t="str">
            <v>x</v>
          </cell>
          <cell r="J47" t="str">
            <v>Garantizar que los pacientes con diagnóstico de apendicitis aguda reciban una intervención quirúrgica dentro de las primeras 6 horas posteriores al diagnóstico reduciendo el riesgo de complicaciones como perforación, peritonitis o sepsis, y mejorando los desenlaces clínicos y la seguridad del paciente.</v>
          </cell>
          <cell r="K47" t="str">
            <v>Resolución 408</v>
          </cell>
          <cell r="L47" t="str">
            <v>Trimestral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Dinamica</v>
          </cell>
          <cell r="P47" t="str">
            <v>Dinamica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T47" t="str">
            <v>resultado</v>
          </cell>
          <cell r="U47" t="str">
            <v>Decreciente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J49" t="str">
            <v>Reducir la cancelación de cirugías programadas por causas institucionales mediante una gestión quirúrgica eficiente, optimizando recursos y minimizando fallas operativas para garantizar atención oportuna, seguridad del paciente y eficiencia hospitalaria.</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T50" t="str">
            <v>proceso</v>
          </cell>
          <cell r="U50" t="str">
            <v>Creciente</v>
          </cell>
          <cell r="V50" t="str">
            <v>≥</v>
          </cell>
          <cell r="W50">
            <v>0.85</v>
          </cell>
          <cell r="X50" t="str">
            <v>&lt;</v>
          </cell>
          <cell r="Y50">
            <v>0.85</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T51" t="str">
            <v>proceso</v>
          </cell>
          <cell r="U51" t="str">
            <v>Creciente</v>
          </cell>
          <cell r="V51" t="str">
            <v>≥</v>
          </cell>
          <cell r="W51">
            <v>0.85</v>
          </cell>
          <cell r="X51" t="str">
            <v>&lt;</v>
          </cell>
          <cell r="Y51">
            <v>0.85</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J52" t="str">
            <v xml:space="preserve">Evaluar la adherencia del equipo de salud a las normas técnicas de obligatorio cumplimiento, así como la pertinencia y oportunidad en la toma de decisiones, según registros de las historias clínicas electrónicas. </v>
          </cell>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J53" t="str">
            <v xml:space="preserve">Evaluar la adherencia del equipo de salud a las normas técnicas de obligatorio cumplimiento, así como la pertinencia y oportunidad en la toma de decisiones, según registros de las historias clínicas electrónicas. </v>
          </cell>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L54" t="str">
            <v>Trimestral</v>
          </cell>
          <cell r="M54" t="str">
            <v xml:space="preserve">Sumatoria de días transcurridos entre la fecha de solicitud de la Cirugía y la fecha en la cual es realizada la cirugía </v>
          </cell>
          <cell r="N54" t="str">
            <v>Total de usuarios con turno quirurgico regular hospitalizados</v>
          </cell>
          <cell r="O54" t="str">
            <v>Solicitud de turno quirúrgico, Aplicativo dinamica gerencial (nota operatoria)</v>
          </cell>
          <cell r="P54" t="str">
            <v>Turno quirurgico regular</v>
          </cell>
          <cell r="Q54" t="str">
            <v>Días</v>
          </cell>
          <cell r="R54" t="str">
            <v>Sumatoria de días transcurridos entre la fecha de solicitud de la Cirugía y la fecha en la cual es realizada la cirugía  / Total de usuarios con turno quirurgico regular hospitalizados</v>
          </cell>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L55" t="str">
            <v>Trimestral</v>
          </cell>
          <cell r="M55" t="str">
            <v xml:space="preserve">Sumatoria de número de días transcurridos entre la recepcion del turno quirurgico y la fuche de realizacion cirugia ambulatoria  </v>
          </cell>
          <cell r="N55" t="str">
            <v>Total de usuarios programados ambulatorios</v>
          </cell>
          <cell r="O55" t="str">
            <v>Solictud de turno quirurgico, Aplciativo de progtamación de cirugía y GES asistencial</v>
          </cell>
          <cell r="P55" t="str">
            <v>Aplicativo de programación de cirugía</v>
          </cell>
          <cell r="Q55" t="str">
            <v>Días</v>
          </cell>
          <cell r="R55" t="str">
            <v>Sumatoria de número de días transcurridos entre la recepcion del turno quirurgico y la fuche de realizacion cirugia ambulatoria   / Total de usuarios programados ambulatorios</v>
          </cell>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J56" t="str">
            <v>Reducir el tiempo promedio de espera para la realización de la cirugía de cataratas, optimizar la programación quirúrgica y mejorar el uso de los recursos disponibles en el hospital para asegurar intervenciones más rápidas y eficaces</v>
          </cell>
          <cell r="K56" t="str">
            <v>Resolución 256</v>
          </cell>
          <cell r="L56" t="str">
            <v>Trimestral</v>
          </cell>
          <cell r="M56" t="str">
            <v>Sumatoria total de los días calendario transcurridos entre
la fecha de solicitud de programación de la Cirugía de
Cataratas y la fecha de realización</v>
          </cell>
          <cell r="N56" t="str">
            <v>Numero total de cirugias de cataratas realizadas</v>
          </cell>
          <cell r="O56" t="str">
            <v>Dinamica</v>
          </cell>
          <cell r="P56" t="str">
            <v>Dinamica</v>
          </cell>
          <cell r="Q56" t="str">
            <v>Días</v>
          </cell>
          <cell r="R56" t="str">
            <v>Sumatoria total de los días calendario transcurridos entre
la fecha de solicitud de programación de la Cirugía de
Cataratas y la fecha de realización / Numero total de cirugias de cataratas realizadas</v>
          </cell>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J57" t="str">
            <v>Reducir el tiempo promedio de espera para la realización de la cirugía de reemplazo de cadera, optimizar la programación quirúrgica y mejorar el uso de recursos, con el fin de asegurar que los pacientes reciban la intervención en el menor tiempo posible.</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Tiempo promedio de espera para la asignación de cita de Cirugía General</v>
          </cell>
          <cell r="E59" t="str">
            <v>Consulta Externa</v>
          </cell>
          <cell r="F59" t="str">
            <v>consulta externa</v>
          </cell>
          <cell r="G59" t="str">
            <v>x</v>
          </cell>
          <cell r="J59" t="str">
            <v>Reducir el tiempo de espera para la asignación de citas de Cirugía General, mejorar la eficiencia en la programación de consultas, y optimizar los procesos administrativos, con el fin de garantizar una atención temprana y adecuada a las pacientes</v>
          </cell>
          <cell r="K59" t="str">
            <v>Resolución 256</v>
          </cell>
          <cell r="L59" t="str">
            <v>Trimestral</v>
          </cell>
          <cell r="M59" t="str">
            <v>Sumatoria de la diferencia de días calendario entre la fecha en la que se asignó la cita de Cirugía General de primera vez y la fecha en la cual el usuario la solicitó</v>
          </cell>
          <cell r="N59" t="str">
            <v>Número total de citas de Cirugía General de primera
vez asignadas</v>
          </cell>
          <cell r="O59" t="str">
            <v>Aplicativo Citas Médicas DGH</v>
          </cell>
          <cell r="P59" t="str">
            <v>Aplicativo Citas Médicas DGH</v>
          </cell>
          <cell r="Q59" t="str">
            <v>Días</v>
          </cell>
          <cell r="R59" t="str">
            <v>Sumatoria de la diferencia de días calendario entre la fecha en la que se asignó la cita de Cirugía General de primera vez y la fecha en la cual el usuario la solicitó / Número total de citas de Cirugía General de primera
vez asignadas</v>
          </cell>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Tiempo promedio de espera para la asignación de cita de Obstetricia</v>
          </cell>
          <cell r="E60" t="str">
            <v>Consulta Externa</v>
          </cell>
          <cell r="F60" t="str">
            <v>consulta externa</v>
          </cell>
          <cell r="G60" t="str">
            <v>x</v>
          </cell>
          <cell r="J60" t="str">
            <v>Reducir el tiempo promedio de espera para la asignación de citas de Obstetricia, mejorar la eficiencia en la programación de consultas, y optimizar los procesos administrativos, con el fin de garantizar una atención temprana y adecuada a las pacientes</v>
          </cell>
          <cell r="K60" t="str">
            <v>Resolución 256</v>
          </cell>
          <cell r="L60" t="str">
            <v>Trimestral</v>
          </cell>
          <cell r="M60" t="str">
            <v>Sumatoria de la diferencia de días calendario entre la
fecha en la que se asignó la cita de Obstetricia de primera
vez y la fecha en la cual el usuario la solicitó</v>
          </cell>
          <cell r="N60" t="str">
            <v>Número total de citas de Obstetricia de primera vez
asignadas</v>
          </cell>
          <cell r="O60" t="str">
            <v>Aplicativo Citas Médicas DGH</v>
          </cell>
          <cell r="P60" t="str">
            <v>Aplicativo Citas Médicas DGH</v>
          </cell>
          <cell r="Q60" t="str">
            <v>Días</v>
          </cell>
          <cell r="R60" t="str">
            <v>Sumatoria de la diferencia de días calendario entre la
fecha en la que se asignó la cita de Obstetricia de primera
vez y la fecha en la cual el usuario la solicitó / Número total de citas de Obstetricia de primera vez
asignadas</v>
          </cell>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Tiempo promedio de espera para la asignación de cita de Ginecología</v>
          </cell>
          <cell r="E61" t="str">
            <v>Consulta Externa</v>
          </cell>
          <cell r="F61" t="str">
            <v>consulta externa</v>
          </cell>
          <cell r="G61" t="str">
            <v>x</v>
          </cell>
          <cell r="J61" t="str">
            <v>Reducir el tiempo promedio de espera para la asignación de citas de Ginecologia, mejorar la eficiencia en la programación de consultas, y optimizar los procesos administrativos, con el fin de garantizar una atención temprana y adecuada a las pacientes</v>
          </cell>
          <cell r="K61" t="str">
            <v>Resolución 256</v>
          </cell>
          <cell r="L61" t="str">
            <v>Trimestral</v>
          </cell>
          <cell r="M61" t="str">
            <v>Sumatoria de la diferencia de días calendario entre la
fecha en la que se asignó la cita de Ginecología de primera
vez y la fecha en la cual el usuario la solicitó</v>
          </cell>
          <cell r="N61" t="str">
            <v>Número total de citas de Ginecología de primera vez asignadas</v>
          </cell>
          <cell r="O61" t="str">
            <v>Aplicativo Citas Médicas DGH</v>
          </cell>
          <cell r="P61" t="str">
            <v>Aplicativo Citas Médicas DGH</v>
          </cell>
          <cell r="Q61" t="str">
            <v>Días</v>
          </cell>
          <cell r="R61" t="str">
            <v>Sumatoria de la diferencia de días calendario entre la
fecha en la que se asignó la cita de Ginecología de primera
vez y la fecha en la cual el usuario la solicitó / Número total de citas de Ginecología de primera vez asignadas</v>
          </cell>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Tiempo promedio de espera para la asignación de cita de Obstetricia</v>
          </cell>
          <cell r="E62" t="str">
            <v>Consulta Externa</v>
          </cell>
          <cell r="F62" t="str">
            <v>consulta externa</v>
          </cell>
          <cell r="G62" t="str">
            <v>x</v>
          </cell>
          <cell r="J62" t="str">
            <v>Reducir el tiempo promedio de espera para la asignación de citas de Obstetricia, mejorar la eficiencia en la programación de consultas, y optimizar los procesos administrativos, con el fin de garantizar una atención temprana y adecuada a las pacientes</v>
          </cell>
          <cell r="K62" t="str">
            <v>Resolución 256 y Resolución 408</v>
          </cell>
          <cell r="L62" t="str">
            <v>Trimestral</v>
          </cell>
          <cell r="M62" t="str">
            <v>Sumatoria de la diferencia de días calendario entre la
fecha en la que se asignó la cita de Obstetricia de primera
vez y la fecha en la cual el usuario la solicitó</v>
          </cell>
          <cell r="N62" t="str">
            <v>Número total de citas de Obstetricia de primera vez
asignadas</v>
          </cell>
          <cell r="O62" t="str">
            <v>Aplicativo Citas Médicas DGH</v>
          </cell>
          <cell r="P62" t="str">
            <v>Aplicativo Citas Médicas DGH</v>
          </cell>
          <cell r="Q62" t="str">
            <v>Días</v>
          </cell>
          <cell r="R62" t="str">
            <v>Sumatoria de la diferencia de días calendario entre la
fecha en la que se asignó la cita de Obstetricia de primera
vez y la fecha en la cual el usuario la solicitó / Número total de citas de Obstetricia de primera vez
asignadas</v>
          </cell>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Tiempo promedio de espera para la asignación de cita de Medicina Interna</v>
          </cell>
          <cell r="E63" t="str">
            <v>Consulta Externa</v>
          </cell>
          <cell r="F63" t="str">
            <v>consulta externa</v>
          </cell>
          <cell r="G63" t="str">
            <v>x</v>
          </cell>
          <cell r="J63" t="str">
            <v>Reducir el tiempo promedio de espera para la asignación de citas de Medicina Interna, mejorar la eficiencia en la programación de consultas, y optimizar los procesos administrativos, con el fin de garantizar una atención temprana y adecuada a las pacientes</v>
          </cell>
          <cell r="K63" t="str">
            <v>Resolución 256 y Resolución 408</v>
          </cell>
          <cell r="L63" t="str">
            <v>Trimestral</v>
          </cell>
          <cell r="M63" t="str">
            <v>Sumatoria de la diferencia de días calendario entre la
fecha en la que se asignó la cita de Medicina Interna de
primera vez y la fecha en la cual el usuario la solicitó</v>
          </cell>
          <cell r="N63" t="str">
            <v>Número total de citas de Medicina interna de primera vez asignadas</v>
          </cell>
          <cell r="O63" t="str">
            <v>Aplicativo Citas Médicas DGH</v>
          </cell>
          <cell r="P63" t="str">
            <v>Aplicativo Citas Médicas DGH</v>
          </cell>
          <cell r="Q63" t="str">
            <v>Días</v>
          </cell>
          <cell r="R63" t="str">
            <v>Sumatoria de la diferencia de días calendario entre la
fecha en la que se asignó la cita de Medicina Interna de
primera vez y la fecha en la cual el usuario la solicitó / Número total de citas de Medicina interna de primera vez asignadas</v>
          </cell>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 xml:space="preserve">Tiempo promedio de espera para la asignación de cita de Pediatría </v>
          </cell>
          <cell r="E64" t="str">
            <v>Consulta Externa</v>
          </cell>
          <cell r="F64" t="str">
            <v>consulta externa</v>
          </cell>
          <cell r="G64" t="str">
            <v>x</v>
          </cell>
          <cell r="J64" t="str">
            <v>Reducir el tiempo promedio de espera para la asignación de citas de Pediatria, mejorar la eficiencia en la programación de consultas, y optimizar los procesos administrativos, con el fin de garantizar una atención temprana y adecuada a las pacientes</v>
          </cell>
          <cell r="K64" t="str">
            <v>Resolución 256 y Resolución 408</v>
          </cell>
          <cell r="L64" t="str">
            <v>Trimestral</v>
          </cell>
          <cell r="M64" t="str">
            <v>Sumatoria de la diferencia de días calendario entre la
fecha en la que se asignó la cita de Pediatría de primera
vez y la fecha en la cual el usuario la solicitó</v>
          </cell>
          <cell r="N64" t="str">
            <v>Número total de citas de Pediatría de primera vez
asignadas</v>
          </cell>
          <cell r="O64" t="str">
            <v>Aplicativo Citas Médicas DGH</v>
          </cell>
          <cell r="P64" t="str">
            <v>Aplicativo Citas Médicas DGH</v>
          </cell>
          <cell r="Q64" t="str">
            <v>Días</v>
          </cell>
          <cell r="R64" t="str">
            <v>Sumatoria de la diferencia de días calendario entre la
fecha en la que se asignó la cita de Pediatría de primera
vez y la fecha en la cual el usuario la solicitó / Número total de citas de Pediatría de primera vez
asignadas</v>
          </cell>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J65" t="str">
            <v>Es necesario conocer el número de usuarios que no pudieron ser atendidos en el servicio de salud, para identificar las causas y tomar acciones de mejoramiento.</v>
          </cell>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J66" t="str">
            <v>Verificar el no cumplimiento a las citas solicitadas por las Empresas Administradoras de Planes de Beneficios, para definir planea de mejora que permitan ofrecer oportunidad a la demanda no servida</v>
          </cell>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J70" t="str">
            <v>para dar respuesta a las necesidades del paciente.</v>
          </cell>
          <cell r="L70" t="str">
            <v>Trimestral</v>
          </cell>
          <cell r="M70" t="str">
            <v xml:space="preserve">Numero de  procedimientos y protocolos de enfermeria  actualizados </v>
          </cell>
          <cell r="N70" t="str">
            <v>Numero de  procedimientos y protocolos de enfermeria que requieren actualización</v>
          </cell>
          <cell r="O70" t="str">
            <v>Vulcano</v>
          </cell>
          <cell r="P70" t="str">
            <v>Vulcano</v>
          </cell>
          <cell r="Q70" t="str">
            <v>%</v>
          </cell>
          <cell r="R70" t="str">
            <v>Numero de  procedimientos y protocolos de enfermeria  actualizados  / Numero de  procedimientos y protocolos de enfermeria que requieren actualización *100</v>
          </cell>
          <cell r="T70" t="str">
            <v>proceso</v>
          </cell>
          <cell r="U70" t="str">
            <v>Creciente</v>
          </cell>
          <cell r="V70" t="str">
            <v>≥</v>
          </cell>
          <cell r="W70">
            <v>0.85</v>
          </cell>
          <cell r="X70" t="str">
            <v>&lt;</v>
          </cell>
          <cell r="Y70">
            <v>0.85</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L71" t="str">
            <v>Trimestral</v>
          </cell>
          <cell r="M71" t="str">
            <v xml:space="preserve">Número de protocolos y procedimientos con cumplimiento mayor o igual al estándar establecido 
</v>
          </cell>
          <cell r="N71" t="str">
            <v xml:space="preserve">Total protocolos y procedimientos evaluados </v>
          </cell>
          <cell r="O71" t="str">
            <v>Listas de chequeo</v>
          </cell>
          <cell r="P71" t="str">
            <v xml:space="preserve">listas de chequeo </v>
          </cell>
          <cell r="Q71" t="str">
            <v>%</v>
          </cell>
          <cell r="R71" t="str">
            <v>Número de protocolos y procedimientos con cumplimiento mayor o igual al estándar establecido 
 / Total protocolos y procedimientos evaluados  *100</v>
          </cell>
          <cell r="T71" t="str">
            <v>proceso</v>
          </cell>
          <cell r="U71" t="str">
            <v>Creciente</v>
          </cell>
          <cell r="V71" t="str">
            <v>≥</v>
          </cell>
          <cell r="W71">
            <v>0.85</v>
          </cell>
          <cell r="X71" t="str">
            <v>&lt;</v>
          </cell>
          <cell r="Y71">
            <v>0.85</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J72" t="str">
            <v xml:space="preserve">Se requiere impartir educación al personal de enfermería sobre los hallazgos encontrados durante las actividades diarias, con el fin de mejorar las prácticas del cuidado al paciente.    </v>
          </cell>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T72" t="str">
            <v>proceso</v>
          </cell>
          <cell r="U72" t="str">
            <v>Creciente</v>
          </cell>
          <cell r="V72" t="str">
            <v>≥</v>
          </cell>
          <cell r="W72">
            <v>0.85</v>
          </cell>
          <cell r="X72" t="str">
            <v>&lt;</v>
          </cell>
          <cell r="Y72">
            <v>0.85</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J73" t="str">
            <v>Medir la tasa de mortalidad intrahospitalaria mayor a 48 horas la cual nos permite evaluar la efectividad de la intervención clínica que se le realiza a los pacientes en el servicio dentro del periodo evaluado</v>
          </cell>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J75" t="str">
            <v>Medir la proporción de muertes intrahospitalarias menor a 48 horas, la cual refleja la gravedad del estado de salud con el que el paciente ingresa al servicio dentro del periodo evaluado</v>
          </cell>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J76" t="str">
            <v>Los datos reportados deben estar orientados a resolver las consultas del sistema de reporte en salud pública</v>
          </cell>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J77" t="str">
            <v>A través de indicador se deben definir las políticas institucionales en cuanto a diagnósticos, laboratorios y tratamientos de estos pacientes</v>
          </cell>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J78" t="str">
            <v>Con este indicador se realiza la búsqueda de contactos del evento y conformar el cerco epidemiológico</v>
          </cell>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J79" t="str">
            <v>Los brotes son la aparición de un germen agresivo en dos o mas personas o que sea un germen inusitado en el lugar de aparición detectado bien sea por el coordinador del área o comité de infecciones.</v>
          </cell>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J81" t="str">
            <v>En menores de 5 años la tasa de mortalidad es la probabilidad por cada 1000 que un recién nacido muera antes de cumplir 5 años de edad, si esta sujeto a las tasas de mortalidad especificas por edad del año especificado.</v>
          </cell>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J83" t="str">
            <v>Expresa la proporcion de nacimientos por cesarea en la institucion prestadora de servicios de salud en un periodo determinado</v>
          </cell>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J84" t="str">
            <v>Expresa la relacion entre defunciones de fetos de 22 semanas completas (154 dias) de gestacion o con 500 gramos o mas de peso y los siete dias completos despies del nacimiento por cada 1,000 nacimientos</v>
          </cell>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J85" t="str">
            <v>Realizar seguimiento en el tiempo de entraga de medicamentos y dispositivos médicos solicitados por la bodega del servicio farmacéutico, para garantizar oportunidad en la reposición de stocks definidos</v>
          </cell>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J86" t="str">
            <v>Realizar seguimiento en el tiempo de entraga de medicamentos y dispositivos médicos solicitados por la bodega del servicio farmacéutico, para garantizar oportunidad en la reposición de stocks definidos</v>
          </cell>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J88" t="str">
            <v>Minimizar y eliminar el  porcentaje de medicamentos y dispositivos médicos vencidos, mediante el manejo adecuado de la rotación y gestionando a traves de los proveedores estos vencidos evitando costos de no calidad.</v>
          </cell>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J91" t="str">
            <v>Identificar la calidad de la prescripción médica la administración, la dispensación, recepción, almacenamiento y distribución  de medicamentos, para prevenir eventos adversos, incidentes y cualquier otro problema relacionado con medicamentos.</v>
          </cell>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J92" t="str">
            <v>Se evalúa la incidencia y frecuencia de reacciones adversas de los medicamentos adquiridos y administrados a los pacientes hospitalizados permitiendo evaluar la seguridad en la utilización de los mismos.</v>
          </cell>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J98" t="str">
            <v>Se garantiza el suministro de los mediamentos no financiados con cargo a la UPC según la resolucion 1885 y 2438 del 2018 y normativa modificada para uso intrahospitalario, alineados con la politica de seguridad del paciente</v>
          </cell>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J99" t="str">
            <v>Es un estimador de riesgo de endometritis pos cesárea en las gestantes atendidas en la institucion en un mes de seguimiento</v>
          </cell>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T100" t="str">
            <v>resultado</v>
          </cell>
          <cell r="U100" t="str">
            <v>Decreciente</v>
          </cell>
          <cell r="V100" t="str">
            <v>≤</v>
          </cell>
          <cell r="W100">
            <v>1</v>
          </cell>
          <cell r="X100" t="str">
            <v>&lt;</v>
          </cell>
          <cell r="Y100">
            <v>1</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J101" t="str">
            <v>Medir el  numero de pacientes que hicieron uso de la cama hospitalaria basados en los días cama disponible dentro del servicio dentro de un periodo evaluado</v>
          </cell>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T101" t="str">
            <v>proceso</v>
          </cell>
          <cell r="U101" t="str">
            <v>Creciente</v>
          </cell>
          <cell r="V101" t="str">
            <v>≥</v>
          </cell>
          <cell r="W101">
            <v>10</v>
          </cell>
          <cell r="X101" t="str">
            <v>&lt;</v>
          </cell>
          <cell r="Y101">
            <v>10</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J102" t="str">
            <v>Medir la tasa de mortalidad intrahospitalaria mayor a 48 horas la cual nos permite evaluar la efectividad de la intervención clínica que se le realiza a los pacientes en el servicio de urgencias pediatria dentro del periodo evaluado</v>
          </cell>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J103" t="str">
            <v>Medir la proporción de muertes intrahospitalarias menor a 48 horas, la cual refleja la gravedad del estado de salud con el que el paciente ingresa al servicio dentro del periodo evaluado</v>
          </cell>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J104" t="str">
            <v>Medir el porcentaje de ocupación hospitalario con el fin de determinar el aprovechamiento de la cama hospitalaria y la demanda del servicio  en un periodo evaluado</v>
          </cell>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T104" t="str">
            <v>proceso</v>
          </cell>
          <cell r="U104" t="str">
            <v>Creciente</v>
          </cell>
          <cell r="V104" t="str">
            <v>≥</v>
          </cell>
          <cell r="W104">
            <v>0.85</v>
          </cell>
          <cell r="X104" t="str">
            <v>&lt;</v>
          </cell>
          <cell r="Y104">
            <v>0.85</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J105" t="str">
            <v>Medir el promedio de días que los pacientes permanecen hospitalizados en el servicio en un periodo evaluado</v>
          </cell>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T106" t="str">
            <v>proceso</v>
          </cell>
          <cell r="U106" t="str">
            <v>Creciente</v>
          </cell>
          <cell r="V106" t="str">
            <v>≥</v>
          </cell>
          <cell r="W106">
            <v>0.85</v>
          </cell>
          <cell r="X106" t="str">
            <v>&lt;</v>
          </cell>
          <cell r="Y106">
            <v>0.85</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J107" t="str">
            <v>Se requiere la medicion del indicador de OPORTUNIDAD DE CESAREAS tipo II  teniendo en cuenta que el riesgo para el bonomio madre e hijo de presentar complicaciones es alto.</v>
          </cell>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J108" t="str">
            <v>Es un estimador del riesgo de endometritis pos parto en las gestantes atendidos en la institucion en un mes de seguimiento</v>
          </cell>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J109" t="str">
            <v xml:space="preserve">Se requiere realizar la medicion del indicador con el fin de realizar la evaluacion del lineamiento de buen trato de la politica de humanizacion del Hospital Universitario San Jose de Popayán. </v>
          </cell>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J110" t="str">
            <v xml:space="preserve">Se requiere realizar la medicion del indicador con el fin de realizar la evaluacion del lineamiento de usuario y su familia informados de la politica de humanizacion del Hospital Universitario San Jose de Popayán. </v>
          </cell>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J111" t="str">
            <v xml:space="preserve">Se requiere realizar la medicion del indicador con el fin de realizar la evaluacion del lineamiento  Hoteleria y confort de la politica de humanizacion del Hospital Universitario San Jose de Popayán. </v>
          </cell>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J113" t="str">
            <v>Evento en el cual se describe la realización de procedimientos de radicacion innecesesarios o no pertinentes al usuario por sus estado clinico, se incluyen eventos repetidos realizados .</v>
          </cell>
          <cell r="L113" t="str">
            <v>Trimestral</v>
          </cell>
          <cell r="M113" t="str">
            <v xml:space="preserve">Eventos de exposición o sobreexposición a radiaciones innecesarias </v>
          </cell>
          <cell r="N113" t="str">
            <v>Total de procedimientos radiológicos realizados</v>
          </cell>
          <cell r="P113" t="str">
            <v>Dinámica Gerencial</v>
          </cell>
          <cell r="Q113" t="str">
            <v>%</v>
          </cell>
          <cell r="R113" t="str">
            <v>Eventos de exposición o sobreexposición a radiaciones innecesarias  / Total de procedimientos radiológicos realizados *100</v>
          </cell>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J114" t="str">
            <v>Describe el numero de pacientes a quienes se les administro medio de contraste endovenoso y tuvo una extravación del mismo.</v>
          </cell>
          <cell r="L114" t="str">
            <v>Trimestral</v>
          </cell>
          <cell r="M114" t="str">
            <v xml:space="preserve">Numero de pacientes con venas extravasadas / Total de pacientes con vena canalizada </v>
          </cell>
          <cell r="N114" t="str">
            <v>Numero total de pacientes con vena canalizada</v>
          </cell>
          <cell r="Q114" t="str">
            <v>%</v>
          </cell>
          <cell r="R114" t="str">
            <v>Numero de pacientes con venas extravasadas / Total de pacientes con vena canalizada  / Numero total de pacientes con vena canalizada *100</v>
          </cell>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J115" t="str">
            <v>Describe el numero de quejas reportadas al SIAU por usuarios donde documentan la ausencia de privacidad en los reportes de sus resultados de imagenes diagnosticas.</v>
          </cell>
          <cell r="L115" t="str">
            <v>Trimestral</v>
          </cell>
          <cell r="M115" t="str">
            <v>Número de quejas de perdidas de privacidad presentadas al SIAU y reportes</v>
          </cell>
          <cell r="N115" t="str">
            <v xml:space="preserve"> Total de procedimientos diagnósticos realizados</v>
          </cell>
          <cell r="Q115" t="str">
            <v>%</v>
          </cell>
          <cell r="R115" t="str">
            <v>Número de quejas de perdidas de privacidad presentadas al SIAU y reportes /  Total de procedimientos diagnósticos realizados *100</v>
          </cell>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J116" t="str">
            <v>Describe el numero de pacientes que presentan algun tipo de complicacion durante y posterior a la realizacion de un procedimiento de imagnes diagnosticas.</v>
          </cell>
          <cell r="L116" t="str">
            <v>Trimestral</v>
          </cell>
          <cell r="M116" t="str">
            <v>Número de complicaciones presentadas durante los procedimientos diagnosticos</v>
          </cell>
          <cell r="N116" t="str">
            <v xml:space="preserve">  Total de procedimientos diagnosticos realizados</v>
          </cell>
          <cell r="Q116" t="str">
            <v>%</v>
          </cell>
          <cell r="R116" t="str">
            <v>Número de complicaciones presentadas durante los procedimientos diagnosticos /   Total de procedimientos diagnosticos realizados *100</v>
          </cell>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J117" t="str">
            <v>Describe el numero de pacientes que presentan fallas en el manejo terapeutico derivadas de fallas del proceso de imagenes diagnosticas</v>
          </cell>
          <cell r="L117" t="str">
            <v>Trimestral</v>
          </cell>
          <cell r="M117" t="str">
            <v>Número de casos reportados por los medicos en los diferentes servicios</v>
          </cell>
          <cell r="N117" t="str">
            <v xml:space="preserve">  Total de procedimientos diagnosticos realizados</v>
          </cell>
          <cell r="Q117" t="str">
            <v>%</v>
          </cell>
          <cell r="R117" t="str">
            <v>Número de casos reportados por los medicos en los diferentes servicios /   Total de procedimientos diagnosticos realizados *100</v>
          </cell>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J118" t="str">
            <v>Describe la oportunidad en días transcurridos desde la solicitud de un procedimiento de imágenes diagnosticas hasta la realización del procedimiento.</v>
          </cell>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J119" t="str">
            <v>Describe la oportunidad en tiempo global del tiempo requerido por los usuarios a quienes se realiza un procedimeinto en imágenes diagnosticas basicas en una mediana calculada a partir de atención en vigencia 2020</v>
          </cell>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J120" t="str">
            <v xml:space="preserve">Describe la oportunidad en tiempo global del tiempo requerido por los usuarios a quienes se realiza un procedimeinto en imágenes diagnosticas especializadas en una mediana calculada a partir de atención en vigencia </v>
          </cell>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J121" t="str">
            <v>Describe la mediana de tiempo generada durante la atención de imágenes diagngosticas especilizadas TAC desde la generación de la orden medica hasta la toma efectiva del medio diagnostico.</v>
          </cell>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J123" t="str">
            <v>Describe la oportunidad en  días de realización de radiología simple en el servicio de imágenes diagnosticas desde la generación de la orden medica hasta la realización efectiva del medio diagnostico</v>
          </cell>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J124" t="str">
            <v>Describe la oportunidad en  días de realización de PROCEDIMIENTOS INTERVENCIONISTAS en el servicio de imágenes diagnosticas desde la generación de la orden medica hasta la realización efectiva del procedimiento.</v>
          </cell>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J125" t="str">
            <v>Describe la oportunidad en  días de realización de imágenes  diagnosticas portatiles  desde la generación de la orden medica hasta la realización efectiva del medio diagnostico</v>
          </cell>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J128" t="str">
            <v>Relaciona las imágenes diagnosticas no realizadas en la institución y que son pertinentes dentro de la institución, incluye las no realizadas  por no disponibilidad de cupo, tiempo especialista, daño o mantenimeinto de equipos.</v>
          </cell>
          <cell r="L128" t="str">
            <v>Trimestral</v>
          </cell>
          <cell r="M128" t="str">
            <v xml:space="preserve">Numero de pacientes ambulatorios no atendidos en estudios de imágenes diagnosticas </v>
          </cell>
          <cell r="N128" t="str">
            <v>Numero total de pacientes ambulatorios atendidos</v>
          </cell>
          <cell r="Q128" t="str">
            <v>%</v>
          </cell>
          <cell r="R128" t="str">
            <v>Numero de pacientes ambulatorios no atendidos en estudios de imágenes diagnosticas  / Numero total de pacientes ambulatorios atendidos *100</v>
          </cell>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J129" t="str">
            <v>El indicador permite realizar seguimiento a la lectura oportuna de los estudios de imagenologia.</v>
          </cell>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T129" t="str">
            <v>resultado</v>
          </cell>
          <cell r="U129" t="str">
            <v>Creciente</v>
          </cell>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J130" t="str">
            <v>El indicador permite realizar seguimiento a los estudios que no se pudieron realizar o completar por indebida preparacion para toma de imágenes diagnosticas (Ionizantes y no ionizantes)</v>
          </cell>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T131" t="str">
            <v>resultado</v>
          </cell>
          <cell r="U131" t="str">
            <v>Decreciente</v>
          </cell>
          <cell r="V131" t="str">
            <v>≤</v>
          </cell>
          <cell r="W131">
            <v>2</v>
          </cell>
          <cell r="X131" t="str">
            <v>&gt;</v>
          </cell>
          <cell r="Y131">
            <v>2</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J132" t="str">
            <v>Medir la tasa de mortalidad intrahospitalaria mayor a 48 horas la cual nos permite evaluar la efectividad de la intervención clínica que se le realiza a los pacientes en el servicio de urgencias pediatria dentro del periodo evaluado</v>
          </cell>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Estadística</v>
          </cell>
          <cell r="Q132" t="str">
            <v>Tasa</v>
          </cell>
          <cell r="R132" t="str">
            <v>Número total de pacientes hospitalizados que fallecen después de 48 horas del ingreso / Número total de pacientes hospitalizados *1000</v>
          </cell>
          <cell r="T132" t="str">
            <v>resultado</v>
          </cell>
          <cell r="U132" t="str">
            <v>Decreciente</v>
          </cell>
          <cell r="V132" t="str">
            <v>≤</v>
          </cell>
          <cell r="W132">
            <v>15</v>
          </cell>
          <cell r="X132" t="str">
            <v>&gt;</v>
          </cell>
          <cell r="Y132">
            <v>15</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T133" t="str">
            <v>proceso</v>
          </cell>
          <cell r="U133" t="str">
            <v>Creciente</v>
          </cell>
          <cell r="V133" t="str">
            <v>≥</v>
          </cell>
          <cell r="W133">
            <v>0.85</v>
          </cell>
          <cell r="X133" t="str">
            <v>&lt;</v>
          </cell>
          <cell r="Y133">
            <v>0.85</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J134" t="str">
            <v>Medir el número de análisis de muertes intrahospitalarias mayores a 48 horas del total de muertes presentadas en el periodo, con el fin de determinar planes de mejoramiento para contribuir a la disminución de los casos evitables</v>
          </cell>
          <cell r="L134" t="str">
            <v>Trimestral</v>
          </cell>
          <cell r="M134" t="str">
            <v>Número de casos analizados</v>
          </cell>
          <cell r="N134" t="str">
            <v>Número total de muertes en el período</v>
          </cell>
          <cell r="O134" t="str">
            <v>Estadistica/aplicativo analisis</v>
          </cell>
          <cell r="P134" t="str">
            <v>Coordinador de Estadística</v>
          </cell>
          <cell r="Q134" t="str">
            <v>%</v>
          </cell>
          <cell r="R134" t="str">
            <v>Número de casos analizados / Número total de muertes en el período *100</v>
          </cell>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J135" t="str">
            <v>Medir el  numero de pacientes que hicieron uso de la cama hospitalaria basados en los días cama disponible dentro del servicio dentro de un periodo evaluado</v>
          </cell>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T135" t="str">
            <v>proceso</v>
          </cell>
          <cell r="U135" t="str">
            <v>Creciente</v>
          </cell>
          <cell r="V135" t="str">
            <v>≥</v>
          </cell>
          <cell r="W135">
            <v>4</v>
          </cell>
          <cell r="X135" t="str">
            <v>&lt;</v>
          </cell>
          <cell r="Y135">
            <v>4</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J136" t="str">
            <v>Medir el promedio de días que los pacientes permanecen hospitalizados en el servicio en un periodo evaluado</v>
          </cell>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T136" t="str">
            <v>proceso</v>
          </cell>
          <cell r="U136" t="str">
            <v>Decreciente</v>
          </cell>
          <cell r="V136" t="str">
            <v>≤</v>
          </cell>
          <cell r="W136">
            <v>7</v>
          </cell>
          <cell r="X136" t="str">
            <v>&gt;</v>
          </cell>
          <cell r="Y136">
            <v>7</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J137" t="str">
            <v>Medir el porcentaje de ocupación hospitalario con el fin de determinar el aprovechamiento de la cama hospitalaria y la demanda del servicio  en un periodo evaluado</v>
          </cell>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J138" t="str">
            <v xml:space="preserve">El indicador revela el tiempo de ociosidad de una cama entre la salida de un paciente y el ingreso de otro, permite evaluar la eficiencia o uso del recurso de cama disponible ante la solicitud de cama. </v>
          </cell>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T141" t="str">
            <v>proceso</v>
          </cell>
          <cell r="U141" t="str">
            <v>Creciente</v>
          </cell>
          <cell r="V141" t="str">
            <v xml:space="preserve">≥ </v>
          </cell>
          <cell r="W141">
            <v>0.85</v>
          </cell>
          <cell r="X141" t="str">
            <v>&lt;</v>
          </cell>
          <cell r="Y141">
            <v>0.85</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 xml:space="preserve">Demanda insatisfecha NO SERVIDA </v>
          </cell>
          <cell r="E142" t="str">
            <v>Internación</v>
          </cell>
          <cell r="F142" t="str">
            <v>internación</v>
          </cell>
          <cell r="G142" t="str">
            <v>x</v>
          </cell>
          <cell r="J142" t="str">
            <v>Permite la medición de la proporción de pacientes sin acceso al proceso de hospitalización. Para luego identificar las principales barreras de acceso en la proporción que no tuvo acceso a la hospitalización.</v>
          </cell>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J143" t="str">
            <v>Es la ocurrencia de afecciones o alteraciones físicas o psicológicas transitorias o permanentes no presentes al momento de realización del procedimiento diagnóstico y cuya aparición se relaciona con el mismo.</v>
          </cell>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J145" t="str">
            <v xml:space="preserve">La privacidad en los resultados diagnósticos es un elemento que condiciona la satisfacción del usuario y de su familia, su monitoreo y la realización de acciones de mejoramiento son muy importantes para la calidad del servicio.    </v>
          </cell>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J146" t="str">
            <v>La solicitud de nueva muestra se debe a la Existencia de criterios de aceptabilidad y rechazo que contribuyen a la calidad de los resultados generados por el laboratorio clínico.</v>
          </cell>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J151" t="str">
            <v>Vigilancia de reactivos de diagnostico invitro</v>
          </cell>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J152" t="str">
            <v xml:space="preserve">Se requiere evaluacion de adherencia a protocolos teniendo en cuenta que en la institucion se debe garantizar la correcta ejecucion de actividades. </v>
          </cell>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J155" t="str">
            <v>garantizar el control interno de calidad de las muestras recibidas y procesadas en el laboratorio de patología.</v>
          </cell>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J156" t="str">
            <v>Este indicador se debe llevar con el fin de controlar y garantizarla oportunidad en la lectura de citologías en el laboratorio de Patologia.</v>
          </cell>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J157" t="str">
            <v>garantizar la oportunidad en la lectura de patologías quirúrgicas  en el laboratorio de Patologia.</v>
          </cell>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J158" t="str">
            <v>Registrar porcentaje de demanda insatisfecha de estudios contratados que no se pueden realizar</v>
          </cell>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J161" t="str">
            <v>Dentro del procedimiento de inserción de catéter yugular para hemodialisis se pueden presentar complicaciones derivadas del procedimiento que pueden comprometer la vida del paciente.</v>
          </cell>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J166" t="str">
            <v>Medir la incidencia de los casos reportador de infeccion del torrente sanguineo asociado a cateter venoso central por cada 1000 días de cateter venoso central dentro de un periodo evaluado en el servicio</v>
          </cell>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T166" t="str">
            <v>resultado</v>
          </cell>
          <cell r="U166" t="str">
            <v>Creciente</v>
          </cell>
          <cell r="V166" t="str">
            <v>≤</v>
          </cell>
          <cell r="W166">
            <v>5</v>
          </cell>
          <cell r="X166" t="str">
            <v>&gt;</v>
          </cell>
          <cell r="Y166">
            <v>5</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J167" t="str">
            <v xml:space="preserve">Es la estrategia número uno recomendada por el Centro de Control de Enfermedades (CDC) de Atlanta para contribuir a la dismunición de infecciones asociadas al cuidado de la salud (IACS)  </v>
          </cell>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T167" t="str">
            <v>proceso</v>
          </cell>
          <cell r="U167" t="str">
            <v>Creciente</v>
          </cell>
          <cell r="V167" t="str">
            <v>≥</v>
          </cell>
          <cell r="W167">
            <v>0.9</v>
          </cell>
          <cell r="X167" t="str">
            <v>&lt;</v>
          </cell>
          <cell r="Y167">
            <v>0.9</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J168" t="str">
            <v xml:space="preserve">Es la estrategia número uno recomendada por el Centro de Control de Enfermedades (CDC) de Atlanta para contribuir a la dismunición de infecciones asociadas al cuidado de la salud (IACS)  </v>
          </cell>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T168" t="str">
            <v>proceso</v>
          </cell>
          <cell r="U168" t="str">
            <v>Creciente</v>
          </cell>
          <cell r="V168" t="str">
            <v>≥</v>
          </cell>
          <cell r="W168">
            <v>0.75</v>
          </cell>
          <cell r="X168" t="str">
            <v>&lt;</v>
          </cell>
          <cell r="Y168">
            <v>0.75</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J169" t="str">
            <v>Se requiere la medicion de este indicador para evidenciar posibles causas que afecten la continuidad y oportunidad de atencion inicial en el servicio de Nefrologia</v>
          </cell>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T170" t="str">
            <v>proceso</v>
          </cell>
          <cell r="U170" t="str">
            <v>Creciente</v>
          </cell>
          <cell r="V170" t="str">
            <v>≥</v>
          </cell>
          <cell r="W170">
            <v>0.85</v>
          </cell>
          <cell r="X170" t="str">
            <v>&lt;</v>
          </cell>
          <cell r="Y170">
            <v>0.85</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Reingreso menos de 48 horas</v>
          </cell>
          <cell r="E172" t="str">
            <v>Críticos</v>
          </cell>
          <cell r="F172" t="str">
            <v>neonatos</v>
          </cell>
          <cell r="G172" t="str">
            <v>x</v>
          </cell>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Reingreso menos de 48 horas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Reingreso menos de 48 horas por la misma causa en el periodo. / Número total de egresos vivos en el periodo. *1000</v>
          </cell>
          <cell r="T172" t="str">
            <v>resultado</v>
          </cell>
          <cell r="U172" t="str">
            <v>Creciente</v>
          </cell>
          <cell r="V172" t="str">
            <v>≤</v>
          </cell>
          <cell r="W172">
            <v>2</v>
          </cell>
          <cell r="X172" t="str">
            <v>&gt;</v>
          </cell>
          <cell r="Y172">
            <v>2</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T174" t="str">
            <v>proceso</v>
          </cell>
          <cell r="U174" t="str">
            <v>Creciente</v>
          </cell>
          <cell r="V174" t="str">
            <v>≥</v>
          </cell>
          <cell r="W174">
            <v>0.85</v>
          </cell>
          <cell r="X174" t="str">
            <v>&lt;</v>
          </cell>
          <cell r="Y174">
            <v>0.85</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T175" t="str">
            <v>resultado</v>
          </cell>
          <cell r="U175" t="str">
            <v>Creciente</v>
          </cell>
          <cell r="V175" t="str">
            <v>≤</v>
          </cell>
          <cell r="W175">
            <v>5</v>
          </cell>
          <cell r="X175" t="str">
            <v>&gt;</v>
          </cell>
          <cell r="Y175">
            <v>5</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J176" t="str">
            <v>Medir la incidencia de los casos reportador de infecciones asociadas a la inserción y mantenimiento de sondas vesicales por cada 1000 días de sonda  vesical dentro de un periodo evaluado en el servicio</v>
          </cell>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J177" t="str">
            <v>Medir la incidencia de los casos reportador de infecciones asociadas al uso de ventilador por cada 1000 días de ventilación dentro de un periodo evaluado en el servicio</v>
          </cell>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T177" t="str">
            <v>resultado</v>
          </cell>
          <cell r="U177" t="str">
            <v>Creciente</v>
          </cell>
          <cell r="V177" t="str">
            <v>≤</v>
          </cell>
          <cell r="W177">
            <v>10</v>
          </cell>
          <cell r="X177" t="str">
            <v>&gt;</v>
          </cell>
          <cell r="Y177">
            <v>10</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J178" t="str">
            <v xml:space="preserve">Es la estrategia número uno recomendada por el Centro de Control de Enfermedades (CDC) de Atlanta para contribuir a la dismunición de infecciones asociadas al cuidado de la salud (IACS)  </v>
          </cell>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T178" t="str">
            <v>proceso</v>
          </cell>
          <cell r="U178" t="str">
            <v>Creciente</v>
          </cell>
          <cell r="V178" t="str">
            <v>≥</v>
          </cell>
          <cell r="W178">
            <v>0.75</v>
          </cell>
          <cell r="X178" t="str">
            <v>&lt;</v>
          </cell>
          <cell r="Y178">
            <v>0.75</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J179" t="str">
            <v xml:space="preserve">Es la estrategia número uno recomendada por el Centro de Control de Enfermedades (CDC) de Atlanta para contribuir a la dismunición de infecciones asociadas al cuidado de la salud (IACS)  </v>
          </cell>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J180" t="str">
            <v>Medir el número de análisis de muertes intrahospitalarias mayores a 48 horas del total de muertes presentadas en el periodo, con el fin de determinar planes de mejoramiento para contribuir a la disminución de los casos evitables</v>
          </cell>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J181" t="str">
            <v>Medir el porcentaje de ocupación hospitalario con el fin de determinar el aprovechamiento de la cama hospitalaria y la demanda del servicio  en un periodo evaluado</v>
          </cell>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J182" t="str">
            <v>Medir el  numero de pacientes que hicieron uso de la cama hospitalaria basados en los días cama disponible dentro del servicio dentro de un periodo evaluado</v>
          </cell>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J183" t="str">
            <v>Medir el promedio de días que los pacientes permanecen hospitalizados en el servicio en un periodo evaluado</v>
          </cell>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J186" t="str">
            <v>Medir la tasa de extubación en pacientes que aún no cumplían con el criterio para dicho proceso con el fin de disminuir el riesgo de neumonía nosocomial y de muerte en el servicio dentro de un periodo evaluado.</v>
          </cell>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T186" t="str">
            <v>resultado</v>
          </cell>
          <cell r="U186" t="str">
            <v>Creciente</v>
          </cell>
          <cell r="V186" t="str">
            <v>≤</v>
          </cell>
          <cell r="W186">
            <v>10</v>
          </cell>
          <cell r="X186" t="str">
            <v>&gt;</v>
          </cell>
          <cell r="Y186">
            <v>10</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J187" t="str">
            <v>Medir la proporción de muertes intrahospitalarias menor a 48 horas, la cual refleja la gravedad del estado de salud con el que el paciente ingresa al servicio dentro del periodo evaluado</v>
          </cell>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L188" t="str">
            <v>Trimestral</v>
          </cell>
          <cell r="M188" t="str">
            <v xml:space="preserve">Numero de pasos IAMI con cumplimiento de la institucion * 100 </v>
          </cell>
          <cell r="N188" t="str">
            <v xml:space="preserve"> Diez pasos IAMI</v>
          </cell>
          <cell r="Q188" t="str">
            <v>%</v>
          </cell>
          <cell r="R188" t="str">
            <v>Numero de pasos IAMI con cumplimiento de la institucion * 100  /  Diez pasos IAMI *100</v>
          </cell>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no servida Ingreso a Unidades de Cuidado Crítico</v>
          </cell>
          <cell r="E189" t="str">
            <v>Críticos</v>
          </cell>
          <cell r="F189" t="str">
            <v>neonatos</v>
          </cell>
          <cell r="G189" t="str">
            <v>x</v>
          </cell>
          <cell r="J189" t="str">
            <v xml:space="preserve">Este indicador nos permite evaluar el cumplimiento de la aceptación de los pacientes que cumplen con los criterios de ingreso a la Unidad de Cuidado Intensivo </v>
          </cell>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J190" t="str">
            <v>Identificar la cantidad de leche humana, procesada en el banco de leche institucional administrada al receptor</v>
          </cell>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v>
          </cell>
          <cell r="T191" t="str">
            <v>resultado</v>
          </cell>
          <cell r="U191" t="str">
            <v>Creciente</v>
          </cell>
          <cell r="V191" t="str">
            <v>≥</v>
          </cell>
          <cell r="W191">
            <v>3</v>
          </cell>
          <cell r="X191" t="str">
            <v>&gt;</v>
          </cell>
          <cell r="Y191">
            <v>3</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J192" t="str">
            <v>Medir la tasa de mortalidad intrahospitalaria mayor a 48 horas la cual nos permite evaluar la efectividad de la intervención clínica que se le realiza a los pacientes en el servicio de urgencias pediatria dentro del periodo evaluado</v>
          </cell>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*1000</v>
          </cell>
          <cell r="T192" t="str">
            <v>resultado</v>
          </cell>
          <cell r="U192" t="str">
            <v>Creciente</v>
          </cell>
          <cell r="V192" t="str">
            <v>≤</v>
          </cell>
          <cell r="W192">
            <v>3</v>
          </cell>
          <cell r="X192" t="str">
            <v>&gt;</v>
          </cell>
          <cell r="Y192">
            <v>3</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T194" t="str">
            <v>proceso</v>
          </cell>
          <cell r="U194" t="str">
            <v>Creciente</v>
          </cell>
          <cell r="V194" t="str">
            <v>≤</v>
          </cell>
          <cell r="W194">
            <v>0.85</v>
          </cell>
          <cell r="X194" t="str">
            <v>&lt;</v>
          </cell>
          <cell r="Y194">
            <v>0.85</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J195" t="str">
            <v>Medir el número de análisis de muertes intrahospitalarias mayores a 48 horas del total de muertes presentadas en el periodo, con el fin de determinar planes de mejoramiento para contribuir a la disminución de los casos evitables</v>
          </cell>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J196" t="str">
            <v>Medir el  numero de pacientes que hicieron uso de la cama hospitalaria basados en los días cama disponible dentro del servicio dentro de un periodo evaluado</v>
          </cell>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J197" t="str">
            <v>Medir el porcentaje de ocupación hospitalario con el fin de determinar el aprovechamiento de la cama hospitalaria y la demanda del servicio  en un periodo evaluado</v>
          </cell>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T197" t="str">
            <v>proceso</v>
          </cell>
          <cell r="U197" t="str">
            <v>Decreciente</v>
          </cell>
          <cell r="V197" t="str">
            <v>≥</v>
          </cell>
          <cell r="W197">
            <v>0.85</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J198" t="str">
            <v>Medir el promedio de días que los pacientes permanecen hospitalizados en el servicio en un periodo evaluado</v>
          </cell>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T203" t="str">
            <v>proceso</v>
          </cell>
          <cell r="U203" t="str">
            <v>Creciente</v>
          </cell>
          <cell r="V203" t="str">
            <v>≥</v>
          </cell>
          <cell r="W203">
            <v>0.85</v>
          </cell>
          <cell r="X203" t="str">
            <v>&lt;</v>
          </cell>
          <cell r="Y203">
            <v>0.85</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J204" t="str">
            <v>Medir la tasa de mortalidad intrahospitalaria mayor a 48 horas la cual nos permite evaluar la efectividad de la intervención clínica que se le realiza a los pacientes en el servicio de urgencias pediatria dentro del periodo evaluado</v>
          </cell>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T205" t="str">
            <v>proceso</v>
          </cell>
          <cell r="U205" t="str">
            <v>Creciente</v>
          </cell>
          <cell r="V205" t="str">
            <v>≥</v>
          </cell>
          <cell r="W205">
            <v>0.85</v>
          </cell>
          <cell r="X205" t="str">
            <v>&lt;</v>
          </cell>
          <cell r="Y205">
            <v>0.85</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J206" t="str">
            <v>Medir el número de análisis de muertes intrahospitalarias mayores a 48 horas del total de muertes presentadas en el periodo, con el fin de determinar planes de mejoramiento para contribuir a la disminución de los casos evitables</v>
          </cell>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J207" t="str">
            <v>Medir el porcentaje de ocupación hospitalario con el fin de determinar el aprovechamiento de la cama hospitalaria y la demanda del servicio  en un periodo evaluado</v>
          </cell>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J208" t="str">
            <v>Medir el  numero de pacientes que hicieron uso de la cama hospitalaria basados en los días cama disponible dentro del servicio dentro de un periodo evaluado</v>
          </cell>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J209" t="str">
            <v>Medir el promedio de días que los pacientes permanecen hospitalizados en el servicio en un periodo evaluado</v>
          </cell>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J211" t="str">
            <v>Medir la proporción de muertes intrahospitalarias menor a 48 horas, la cual refleja la gravedad del estado de salud con el que el paciente ingresa al servicio dentro del periodo evaluado</v>
          </cell>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J215" t="str">
            <v>Es el procedimiento a través del cuál se envía un paciente a otra IPS para continuar el manejo en salud, por no encontrar disponibilidad de cupo en la institución y por la no realización de procedimientos especializados</v>
          </cell>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J220" t="str">
            <v>La contraremisión se realiza para la continuidad de tratamiento médico por parte de la Entidad, tieniendo en cuenta que la EPS no maneja Home Care en los municipios alejados.</v>
          </cell>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T220" t="str">
            <v>proceso</v>
          </cell>
          <cell r="U220" t="str">
            <v>Creciente</v>
          </cell>
          <cell r="V220" t="str">
            <v>≥</v>
          </cell>
          <cell r="W220">
            <v>0.9</v>
          </cell>
          <cell r="X220" t="str">
            <v>&lt;</v>
          </cell>
          <cell r="Y220">
            <v>0.9</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J222" t="str">
            <v>Es el procedimiento a través del cuál se envía un paciente a otra IPS para continuar el manejo en salud, por no encontrar disponibilidad de cupo en la institución y por la no realización de procedimientos especializados</v>
          </cell>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J223" t="str">
            <v>conocer el porcentaje de traslados fallidos en el periodo</v>
          </cell>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Tiempo promedio de espera para la asignación de la cita en rehabilitación.</v>
          </cell>
          <cell r="E226" t="str">
            <v>Apoyo diagnóstico y complementación terapeutica</v>
          </cell>
          <cell r="F226" t="str">
            <v>rehabilitacion</v>
          </cell>
          <cell r="G226" t="str">
            <v>x</v>
          </cell>
          <cell r="J226" t="str">
            <v>Medir el tiempo promedio de espera para la asignación de la cita en en rehabilitación y garantizar que los pacientes reciban atención oportuna y efectiva.</v>
          </cell>
          <cell r="L226" t="str">
            <v>Trimestral</v>
          </cell>
          <cell r="M226" t="str">
            <v xml:space="preserve">Sumatoria de la diferencia de los días calendario entre la fecha en la que se asignó la cita de rehabilitación por primera vez a la fecha en que el usuario el solcito
 </v>
          </cell>
          <cell r="N226" t="str">
            <v>Numero de total de citas de rehabilitación de primera vez asignadas</v>
          </cell>
          <cell r="O226" t="str">
            <v>Dinamica Gerencial</v>
          </cell>
          <cell r="P226" t="str">
            <v>Dinamica Gerencial</v>
          </cell>
          <cell r="Q226" t="str">
            <v>Días</v>
          </cell>
          <cell r="R226" t="str">
            <v>Sumatoria de la diferencia de los días calendario entre la fecha en la que se asignó la cita de rehabilitación por primera vez a la fecha en que el usuario el solcito
  / Numero de total de citas de rehabilitación de primera vez asignadas</v>
          </cell>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 xml:space="preserve">Oportunidad de respuesta a interconsultas Urgentes o prioritarias de terapia física, terapia lenguaje y ocupacional
 </v>
          </cell>
          <cell r="E227" t="str">
            <v>Apoyo diagnóstico y complementación terapeutica</v>
          </cell>
          <cell r="F227" t="str">
            <v>rehabilitacion</v>
          </cell>
          <cell r="G227" t="str">
            <v>x</v>
          </cell>
          <cell r="J227" t="str">
            <v xml:space="preserve">Medir la oportunidad de respuesta a interconsulta urgente y la respuesta del profesional en rehabilitación correspondiente
</v>
          </cell>
          <cell r="L227" t="str">
            <v>Trimestral</v>
          </cell>
          <cell r="M227" t="str">
            <v>sumatoria de las horas transcurridas entre desde que se solicita la interconsulta hasta el momento que se responde</v>
          </cell>
          <cell r="N227" t="str">
            <v>Número de interconsultas solicitadas</v>
          </cell>
          <cell r="O227" t="str">
            <v>Dinamica Gerencial</v>
          </cell>
          <cell r="P227" t="str">
            <v>Dinamica Gerencial</v>
          </cell>
          <cell r="Q227" t="str">
            <v>Días</v>
          </cell>
          <cell r="R227" t="str">
            <v>sumatoria de las horas transcurridas entre desde que se solicita la interconsulta hasta el momento que se responde / Número de interconsultas solicitadas</v>
          </cell>
          <cell r="T227" t="str">
            <v>resultado</v>
          </cell>
          <cell r="U227" t="str">
            <v>Decreciente</v>
          </cell>
          <cell r="V227" t="str">
            <v>≤</v>
          </cell>
          <cell r="W227">
            <v>6</v>
          </cell>
          <cell r="X227" t="str">
            <v>&gt;</v>
          </cell>
          <cell r="Y227">
            <v>6</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 de terapia física, terapia lenguaje y ocupacional</v>
          </cell>
          <cell r="E228" t="str">
            <v>Apoyo diagnóstico y complementación terapeutica</v>
          </cell>
          <cell r="F228" t="str">
            <v>rehabilitacion</v>
          </cell>
          <cell r="G228" t="str">
            <v>x</v>
          </cell>
          <cell r="J228" t="str">
            <v>Medir la oportunidad de respuesta a interconsulta regular  y la respuesta del profesional en rehabilitación correspondiente</v>
          </cell>
          <cell r="L228" t="str">
            <v>Trimestral</v>
          </cell>
          <cell r="M228" t="str">
            <v>sumatoria de las horas transcurridas entre desde que se solicita la interconsulta hasta el momento que se responde</v>
          </cell>
          <cell r="N228" t="str">
            <v>Número de interconsultas solicitadas</v>
          </cell>
          <cell r="O228" t="str">
            <v>Dinamica Gerencial</v>
          </cell>
          <cell r="P228" t="str">
            <v>Dinamica Gerencial</v>
          </cell>
          <cell r="Q228" t="str">
            <v>Horas</v>
          </cell>
          <cell r="R228" t="str">
            <v>sumatoria de las horas transcurridas entre desde que se solicita la interconsulta hasta el momento que se responde / Número de interconsultas solicitadas</v>
          </cell>
          <cell r="T228" t="str">
            <v>resultado</v>
          </cell>
          <cell r="U228" t="str">
            <v>Decreciente</v>
          </cell>
          <cell r="V228" t="str">
            <v>≤</v>
          </cell>
          <cell r="W228">
            <v>12</v>
          </cell>
          <cell r="X228" t="str">
            <v>&gt;</v>
          </cell>
          <cell r="Y228">
            <v>12</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Número de sesiones de terapia realizadas en rehabilitación.</v>
          </cell>
          <cell r="E229" t="str">
            <v>Apoyo diagnóstico y complementación terapeutica</v>
          </cell>
          <cell r="F229" t="str">
            <v>rehabilitacion</v>
          </cell>
          <cell r="G229" t="str">
            <v>x</v>
          </cell>
          <cell r="J229" t="str">
            <v xml:space="preserve">La institucion requiere la medicion de este indicador con el fin de evaluar la productividad del servicio de terapia fisica. </v>
          </cell>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 xml:space="preserve">Porcentaje de demanda no servida </v>
          </cell>
          <cell r="E230" t="str">
            <v>Apoyo diagnóstico y complementación terapeutica</v>
          </cell>
          <cell r="F230" t="str">
            <v>rehabilitacion</v>
          </cell>
          <cell r="G230" t="str">
            <v>x</v>
          </cell>
          <cell r="J230" t="str">
            <v>El indicador permite realizar seguimiento a las causas y numero de usuarios que no pudieron ser atendidos en el servicio de salud para realizar la toma de acciones de mejoramiento.</v>
          </cell>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J231" t="str">
            <v>Medir el porcentaje de ocupación hospitalario con el fin de determinar el aprovechamiento de la cama hospitalaria y la demanda del servicio  en un periodo evaluado</v>
          </cell>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J232" t="str">
            <v>Medir el  numero de pacientes que hicieron uso de la cama hospitalaria basados en los días cama disponible dentro del servicio dentro de un periodo evaluado</v>
          </cell>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T232" t="str">
            <v>proceso</v>
          </cell>
          <cell r="U232" t="str">
            <v>Creciente</v>
          </cell>
          <cell r="V232" t="str">
            <v>≥</v>
          </cell>
          <cell r="W232">
            <v>4</v>
          </cell>
          <cell r="X232" t="str">
            <v>&lt;</v>
          </cell>
          <cell r="Y232">
            <v>4</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J233" t="str">
            <v>Medir el promedio de días que los pacientes permanecen hospitalizados en el servicio en un periodo evaluado</v>
          </cell>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T234" t="str">
            <v>proceso</v>
          </cell>
          <cell r="U234" t="str">
            <v>Creciente</v>
          </cell>
          <cell r="V234" t="str">
            <v>≥</v>
          </cell>
          <cell r="W234">
            <v>0.85</v>
          </cell>
          <cell r="X234" t="str">
            <v>&lt;</v>
          </cell>
          <cell r="Y234">
            <v>0.85</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J235" t="str">
            <v>Evaluar la adherencia del equipo de salud a las normas técnicas de obligatorio cumplimiento, así como la pertinencia y oportunidad en la toma de decisiones, según registros de las historias clínicas electrónicas.</v>
          </cell>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T236" t="str">
            <v>proceso</v>
          </cell>
          <cell r="U236" t="str">
            <v>Creciente</v>
          </cell>
          <cell r="V236" t="str">
            <v>≥</v>
          </cell>
          <cell r="W236">
            <v>0.85</v>
          </cell>
          <cell r="X236" t="str">
            <v>&lt;</v>
          </cell>
          <cell r="Y236">
            <v>0.85</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15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15 días por la misma causa en el períodos / Número total de egresos vivos  en el período. *100</v>
          </cell>
          <cell r="T237" t="str">
            <v>resultado</v>
          </cell>
          <cell r="U237" t="str">
            <v>Decreciente</v>
          </cell>
          <cell r="V237" t="str">
            <v>≤</v>
          </cell>
          <cell r="W237">
            <v>30</v>
          </cell>
          <cell r="X237" t="str">
            <v>&gt;</v>
          </cell>
          <cell r="Y237">
            <v>30</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 xml:space="preserve">Porcentaje de pacientes con demanda no serivida </v>
          </cell>
          <cell r="E238" t="str">
            <v>Internación</v>
          </cell>
          <cell r="F238" t="str">
            <v>salud mental</v>
          </cell>
          <cell r="G238" t="str">
            <v>x</v>
          </cell>
          <cell r="J238" t="str">
            <v>Se requiere la medicion de este indicador para evidenciar posibles causas que afecten la continuidad y oportunidad de atencion inicial en los servicios de urgencias del hospital.</v>
          </cell>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1</v>
          </cell>
          <cell r="X241" t="str">
            <v>&gt;</v>
          </cell>
          <cell r="Y241">
            <v>1</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T242" t="str">
            <v>resultado</v>
          </cell>
          <cell r="U242" t="str">
            <v>Decreciente</v>
          </cell>
          <cell r="V242" t="str">
            <v>≤</v>
          </cell>
          <cell r="W242">
            <v>1</v>
          </cell>
          <cell r="X242" t="str">
            <v>&gt;</v>
          </cell>
          <cell r="Y242">
            <v>1</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T243" t="str">
            <v>resultado</v>
          </cell>
          <cell r="U243" t="str">
            <v>Decreciente</v>
          </cell>
          <cell r="V243" t="str">
            <v>≤</v>
          </cell>
          <cell r="W243">
            <v>1</v>
          </cell>
          <cell r="X243" t="str">
            <v>&gt;</v>
          </cell>
          <cell r="Y243">
            <v>1</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0.03</v>
          </cell>
          <cell r="X244" t="str">
            <v>&gt;</v>
          </cell>
          <cell r="Y244">
            <v>0.03</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T245" t="str">
            <v>resultado</v>
          </cell>
          <cell r="U245" t="str">
            <v>Decreciente</v>
          </cell>
          <cell r="V245" t="str">
            <v>≤</v>
          </cell>
          <cell r="W245">
            <v>0.05</v>
          </cell>
          <cell r="X245" t="str">
            <v>&gt;</v>
          </cell>
          <cell r="Y245">
            <v>0.05</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Tasa de incidencia de neumonía broncoaspirativa de origen hospitalario en pacientes pediátricos</v>
          </cell>
          <cell r="E247" t="str">
            <v>Aseguramiento de la Calidad</v>
          </cell>
          <cell r="F247" t="str">
            <v>seguridad del paciente</v>
          </cell>
          <cell r="G247" t="str">
            <v>x</v>
          </cell>
          <cell r="J247" t="str">
            <v>Medir la incidencia de neumonías bronco-aspirativas adquiridas durante la hospitalización, con el fin de monitorear la calidad del cuidado y la seguridad del paciente</v>
          </cell>
          <cell r="K247" t="str">
            <v>Resolución 408</v>
          </cell>
          <cell r="L247" t="str">
            <v>Anual</v>
          </cell>
          <cell r="M247" t="str">
            <v>Número de Pacientes pediátricos con neumonías bronco-aspirativas de origen intrahospitalario en la vigencia evaluada</v>
          </cell>
          <cell r="N247" t="str">
            <v>Total de pacientes hospitalizados</v>
          </cell>
          <cell r="O247" t="str">
            <v>Formato de Pacientes pediátricos con Neumonías Bronco-aspirativas</v>
          </cell>
          <cell r="P247" t="str">
            <v>Formato de pacientes con Neumonías Bronco-aspirativas</v>
          </cell>
          <cell r="Q247" t="str">
            <v>Tasa</v>
          </cell>
          <cell r="R247" t="str">
            <v>Número de Pacientes pediátricos con neumonías bronco-aspirativas de origen intrahospitalario en la vigencia evaluada / Total de pacientes hospitalizados *1000</v>
          </cell>
          <cell r="T247" t="str">
            <v>resultado</v>
          </cell>
          <cell r="U247" t="str">
            <v>Decreciente</v>
          </cell>
          <cell r="V247" t="str">
            <v>≤</v>
          </cell>
          <cell r="W247">
            <v>1</v>
          </cell>
          <cell r="X247" t="str">
            <v>&gt;</v>
          </cell>
          <cell r="Y247">
            <v>1</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0.1</v>
          </cell>
          <cell r="X248" t="str">
            <v>&gt;</v>
          </cell>
          <cell r="Y248">
            <v>0.1</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T249" t="str">
            <v>proceso</v>
          </cell>
          <cell r="U249" t="str">
            <v>Decreciente</v>
          </cell>
          <cell r="V249" t="str">
            <v>≤</v>
          </cell>
          <cell r="W249">
            <v>0.03</v>
          </cell>
          <cell r="X249" t="str">
            <v>&gt;</v>
          </cell>
          <cell r="Y249">
            <v>0.03</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J250" t="str">
            <v>Medir la proporción de flebitis por venopunciones por cada 1000 días de estancia de los pacientes en la institución</v>
          </cell>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T250" t="str">
            <v>resultado</v>
          </cell>
          <cell r="U250" t="str">
            <v>Decreciente</v>
          </cell>
          <cell r="V250" t="str">
            <v>≤</v>
          </cell>
          <cell r="W250">
            <v>0.05</v>
          </cell>
          <cell r="X250" t="str">
            <v>&gt;</v>
          </cell>
          <cell r="Y250">
            <v>0.05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de usuarios que respondieron la pregunta</v>
          </cell>
          <cell r="O251" t="str">
            <v>Encuestas de Satisfacción</v>
          </cell>
          <cell r="P251" t="str">
            <v>Encuestas de Satisfacción</v>
          </cell>
          <cell r="Q251" t="str">
            <v>%</v>
          </cell>
          <cell r="R251" t="str">
            <v>Número de usuarios que respondieron “muy buena” o “buena” a la pregunta: ¿Cómo calificaría su experiencia respecto a los servicios de salud que ha recibido en el Hospital Universitario San José de Popayán E.S.E?” / Número de usuarios que respondieron la pregunta *100</v>
          </cell>
          <cell r="T251" t="str">
            <v>proceso</v>
          </cell>
          <cell r="U251" t="str">
            <v>Creciente</v>
          </cell>
          <cell r="V251" t="str">
            <v>≥</v>
          </cell>
          <cell r="W251">
            <v>0.97</v>
          </cell>
          <cell r="X251" t="str">
            <v>&lt;</v>
          </cell>
          <cell r="Y251">
            <v>0.97</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J252" t="str">
            <v>Evaluar la percepción de los usuarios sobre la calidad de los servicios recibidos en la IPS, a través de su disposición a recomendar la institución a familiares y amigos, como un reflejo de la confianza, satisfacción y experiencia vivida durante la atención.</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de usuarios que respondieron la pregunta</v>
          </cell>
          <cell r="O252" t="str">
            <v>Encuestas de Satisfacción</v>
          </cell>
          <cell r="P252" t="str">
            <v>Encuestas de Satisfacción</v>
          </cell>
          <cell r="Q252" t="str">
            <v>%</v>
          </cell>
          <cell r="R252" t="str">
            <v>Número de usuarios que respondieron “definitivamente sí” o “probablemente sí” a la pregunta:” ¿Recomendaría a sus familiares y amigos el Hospital Universitario San José de Popayán E.S.E?” / Número de usuarios que respondieron la pregunta *100</v>
          </cell>
          <cell r="T252" t="str">
            <v>proceso</v>
          </cell>
          <cell r="U252" t="str">
            <v>Creciente</v>
          </cell>
          <cell r="V252" t="str">
            <v>≥</v>
          </cell>
          <cell r="W252">
            <v>0.97</v>
          </cell>
          <cell r="X252" t="str">
            <v>&lt;</v>
          </cell>
          <cell r="Y252">
            <v>0.97</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Q253" t="str">
            <v>%</v>
          </cell>
          <cell r="R253" t="str">
            <v>Número de usuarios que respondieron “muy buena” o “buena” a la pregunta ¿la rapidez para resolver sus problemas ha sido ?  / Número sumatorio usuarios que respondieron la pregunta muy buena o buena *100</v>
          </cell>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J254" t="str">
            <v>Se requiere realizar la medicion del indicador con el fin de realizar la percepcion del paciente frente al personal que lo atendió durante la estadia en el Hospital Universitario San Jose de Popayán.</v>
          </cell>
          <cell r="L254" t="str">
            <v>Trimestral</v>
          </cell>
          <cell r="M254" t="str">
            <v>Numero de quejas  mensual</v>
          </cell>
          <cell r="N254" t="str">
            <v>Total de egresos mensual global.</v>
          </cell>
          <cell r="O254" t="str">
            <v>Formato de PQRSYF</v>
          </cell>
          <cell r="P254" t="str">
            <v>Estadistica</v>
          </cell>
          <cell r="Q254" t="str">
            <v>%</v>
          </cell>
          <cell r="R254" t="str">
            <v>Numero de quejas  mensual / Total de egresos mensual global. *100</v>
          </cell>
          <cell r="T254" t="str">
            <v>proceso</v>
          </cell>
          <cell r="U254" t="str">
            <v>Decreciente</v>
          </cell>
          <cell r="V254" t="str">
            <v>≤</v>
          </cell>
          <cell r="W254">
            <v>0.03</v>
          </cell>
          <cell r="X254" t="str">
            <v>&gt;</v>
          </cell>
          <cell r="Y254">
            <v>0.03</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J255" t="str">
            <v>Las quejas que presentan los usuarios permiten identificar oportunidades de mejora en los procesos, servicios o personas,  la percepcion del paciente permite plantear planes de mejora en el Hospital Universitario San Jose de Popayán.</v>
          </cell>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Numero de quejas recibidas / Total depaciente atendidos (egresos) mensual global. *1000</v>
          </cell>
          <cell r="T255" t="str">
            <v>proceso</v>
          </cell>
          <cell r="U255" t="str">
            <v>Decreciente</v>
          </cell>
          <cell r="V255" t="str">
            <v>≤</v>
          </cell>
          <cell r="W255">
            <v>10</v>
          </cell>
          <cell r="X255" t="str">
            <v>&gt;</v>
          </cell>
          <cell r="Y255">
            <v>10</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J256" t="str">
            <v>Medir la proporción de felicitaciones dentro del total de PQRSF recibidas, como expresión de satisfacción del usuario.</v>
          </cell>
          <cell r="L256" t="str">
            <v>Trimestral</v>
          </cell>
          <cell r="M256" t="str">
            <v xml:space="preserve">Numero de felicitaciones mensual </v>
          </cell>
          <cell r="N256" t="str">
            <v>Total de PQRSF recibidas por los diferentes canales de comunicacion.</v>
          </cell>
          <cell r="O256" t="str">
            <v xml:space="preserve">Formato de PQRSYF de todos los canales de comunicación </v>
          </cell>
          <cell r="P256" t="str">
            <v xml:space="preserve">Formato de PQRSYF de todos los canales de comunicación </v>
          </cell>
          <cell r="Q256" t="str">
            <v>%</v>
          </cell>
          <cell r="R256" t="str">
            <v>Numero de felicitaciones mensual  / Total de PQRSF recibidas por los diferentes canales de comunicacion. *100</v>
          </cell>
          <cell r="T256" t="str">
            <v>proceso</v>
          </cell>
          <cell r="U256" t="str">
            <v>Creciente</v>
          </cell>
          <cell r="V256" t="str">
            <v>≥</v>
          </cell>
          <cell r="W256">
            <v>0.75</v>
          </cell>
          <cell r="X256" t="str">
            <v>&lt;</v>
          </cell>
          <cell r="Y256">
            <v>0.75</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J257" t="str">
            <v>Monitorear el cumplimiento en la gestión de quejas recibidas, identificando oportunidades de mejora en el proceso de atención y respuesta al usuario.</v>
          </cell>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Numero de quejas no pertinentes y/o que no se puedan gestionar / Número de total de quejas recibidas *100</v>
          </cell>
          <cell r="T257" t="str">
            <v>proceso</v>
          </cell>
          <cell r="U257" t="str">
            <v>Decreciente</v>
          </cell>
          <cell r="V257" t="str">
            <v>≤</v>
          </cell>
          <cell r="W257">
            <v>0.05</v>
          </cell>
          <cell r="X257" t="str">
            <v>&gt;</v>
          </cell>
          <cell r="Y257">
            <v>0.05</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con respuesta menor a 15 dias habiles / Número de quejas Recepcionadas. *100</v>
          </cell>
          <cell r="T258" t="str">
            <v>proceso</v>
          </cell>
          <cell r="U258" t="str">
            <v>Creciente</v>
          </cell>
          <cell r="V258" t="str">
            <v>≥</v>
          </cell>
          <cell r="W258">
            <v>0.85</v>
          </cell>
          <cell r="X258" t="str">
            <v>&lt;</v>
          </cell>
          <cell r="Y258">
            <v>0.85</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Numero de sugerencias mensual  / Total de formatos de PQRSF. *100</v>
          </cell>
          <cell r="T259" t="str">
            <v>proceso</v>
          </cell>
          <cell r="U259" t="str">
            <v>Creciente</v>
          </cell>
          <cell r="V259" t="str">
            <v>≤</v>
          </cell>
          <cell r="W259">
            <v>0.1</v>
          </cell>
          <cell r="X259" t="str">
            <v>≥</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J266" t="str">
            <v>el indicador permite medir en número de casos de abandonos sociales y familiares que se logran dar saolución y el egreso seguro de la institución</v>
          </cell>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J267" t="str">
            <v>el indicador permite medir en número de casos de pacientes NN identificados</v>
          </cell>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J269" t="str">
            <v>Una tasa de reingresos elevada puede reflejar altas prematuras o una incorrecta atención. El reingreso se relaciona con una estancia hospitalaria más larga, un aumento del consumo de recursos y una mayor morbimortalidad.</v>
          </cell>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J270" t="str">
            <v xml:space="preserve">Evaluar la adherencia del equipo de salud a las normas técnicas de obligatorio cumplimiento, así como la pertinencia y oportunidad en la toma de decisiones, según registros de las historias clínicas electrónicas. </v>
          </cell>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0.85</v>
          </cell>
          <cell r="X270" t="str">
            <v>&gt;</v>
          </cell>
          <cell r="Y270">
            <v>0.85</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J271" t="str">
            <v xml:space="preserve">Evaluar la adherencia del equipo de salud a las normas técnicas de obligatorio cumplimiento, así como la pertinencia y oportunidad en la toma de decisiones, según registros de las historias clínicas electrónicas. </v>
          </cell>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0.85</v>
          </cell>
          <cell r="X271" t="str">
            <v>&gt;</v>
          </cell>
          <cell r="Y271">
            <v>0.85</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Y procedimientos de enfermería</v>
          </cell>
          <cell r="E272" t="str">
            <v>Críticos</v>
          </cell>
          <cell r="F272" t="str">
            <v>uci</v>
          </cell>
          <cell r="G272" t="str">
            <v>x</v>
          </cell>
          <cell r="J272" t="str">
            <v>Evaluar la adherencia del personal de enfermería a los protocolos y procedimientos definidos para la atención clínica y administrativa.</v>
          </cell>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J276" t="str">
            <v>Medir la incidencia de los casos reportador de infecciones asociadas al uso de ventilador por cada 1000 días de ventilación dentro de un periodo evaluado en el servicio</v>
          </cell>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T276" t="str">
            <v>resultado</v>
          </cell>
          <cell r="U276" t="str">
            <v>Decreciente</v>
          </cell>
          <cell r="V276" t="str">
            <v>≤</v>
          </cell>
          <cell r="W276">
            <v>10</v>
          </cell>
          <cell r="X276" t="str">
            <v>&gt;</v>
          </cell>
          <cell r="Y276">
            <v>10</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J277" t="str">
            <v>Medir el número de análisis de muertes intrahospitalarias mayores a 48 horas del total de muertes presentadas en el periodo, con el fin de determinar planes de mejoramiento para contribuir a la disminución de los casos evitables</v>
          </cell>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T277" t="str">
            <v>proceso</v>
          </cell>
          <cell r="U277" t="str">
            <v>Creciente</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J278" t="str">
            <v>Medir la proporción de muertes intrahospitalarias menor a 48 horas, la cual refleja la gravedad del estado de salud con el que el paciente ingresa al servicio dentro del periodo evaluado</v>
          </cell>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J279" t="str">
            <v>Medir la tasa de mortalidad intrahospitalaria mayor a 48 horas la cual nos permite evaluar la efectividad de la intervención clínica que se le realiza a los pacientes en el servicio de urgencias pediatria dentro del periodo evaluado</v>
          </cell>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T279" t="str">
            <v>resultado</v>
          </cell>
          <cell r="U279" t="str">
            <v>Decreciente</v>
          </cell>
          <cell r="V279" t="str">
            <v>≤</v>
          </cell>
          <cell r="W279">
            <v>0.1</v>
          </cell>
          <cell r="X279" t="str">
            <v>&lt;</v>
          </cell>
          <cell r="Y279">
            <v>0.1</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J281" t="str">
            <v>Medir el porcentaje de ocupación hospitalario con el fin de determinar el aprovechamiento de la cama hospitalaria y la demanda del servicio  en un periodo evaluado</v>
          </cell>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J282" t="str">
            <v>Medir el  numero de pacientes que hicieron uso de la cama hospitalaria basados en los días cama disponible dentro del servicio dentro de un periodo evaluado</v>
          </cell>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J283" t="str">
            <v>Medir el promedio de días que los pacientes permanecen hospitalizados en el servicio en un periodo evaluado</v>
          </cell>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T283" t="str">
            <v>proceso</v>
          </cell>
          <cell r="U283" t="str">
            <v>Decreciente</v>
          </cell>
          <cell r="V283" t="str">
            <v>≤</v>
          </cell>
          <cell r="W283">
            <v>7</v>
          </cell>
          <cell r="X283" t="str">
            <v>&gt;</v>
          </cell>
          <cell r="Y283">
            <v>7</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J285" t="str">
            <v>Medir la tasa de extubación en pacientes que aún no cumplían con el criterio para dicho proceso con el fin de disminuir el riesgo de neumonía nosocomial y de muerte en el servicio dentro de un periodo evaluado.</v>
          </cell>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J286" t="str">
            <v xml:space="preserve">Es la estrategia número uno recomendada por el Centro de Control de Enfermedades (CDC) de Atlanta para contribuir a la dismunición de infecciones asociadas al cuidado de la salud (IACS)  </v>
          </cell>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T286" t="str">
            <v>proceso</v>
          </cell>
          <cell r="U286" t="str">
            <v>Creciente</v>
          </cell>
          <cell r="V286" t="str">
            <v>≥</v>
          </cell>
          <cell r="W286">
            <v>0.75</v>
          </cell>
          <cell r="X286" t="str">
            <v>&lt;</v>
          </cell>
          <cell r="Y286">
            <v>0.75</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J287" t="str">
            <v xml:space="preserve">Es la estrategia número uno recomendada por el Centro de Control de Enfermedades (CDC) de Atlanta para contribuir a la dismunición de infecciones asociadas al cuidado de la salud (IACS)  </v>
          </cell>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T287" t="str">
            <v>proceso</v>
          </cell>
          <cell r="U287" t="str">
            <v>Creciente</v>
          </cell>
          <cell r="V287" t="str">
            <v>≥</v>
          </cell>
          <cell r="W287">
            <v>0.9</v>
          </cell>
          <cell r="X287" t="str">
            <v>&lt;</v>
          </cell>
          <cell r="Y287">
            <v>0.9</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no servida</v>
          </cell>
          <cell r="E288" t="str">
            <v>Críticos</v>
          </cell>
          <cell r="F288" t="str">
            <v>uci</v>
          </cell>
          <cell r="G288" t="str">
            <v>x</v>
          </cell>
          <cell r="J288" t="str">
            <v>Se necesita determinar la proporción de pacientes que no pueden ser atendidos en el servicio</v>
          </cell>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T288" t="str">
            <v>proceso</v>
          </cell>
          <cell r="U288" t="str">
            <v>Creciente</v>
          </cell>
          <cell r="V288" t="str">
            <v>≤</v>
          </cell>
          <cell r="W288">
            <v>0.05</v>
          </cell>
          <cell r="X288" t="str">
            <v>&gt;</v>
          </cell>
          <cell r="Y288">
            <v>0.05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Pediatrica</v>
          </cell>
          <cell r="G289" t="str">
            <v>x</v>
          </cell>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T289" t="str">
            <v>proceso</v>
          </cell>
          <cell r="U289" t="str">
            <v>Creciente</v>
          </cell>
          <cell r="V289" t="str">
            <v>≥</v>
          </cell>
          <cell r="W289">
            <v>0.85</v>
          </cell>
          <cell r="X289" t="str">
            <v>&lt;</v>
          </cell>
          <cell r="Y289">
            <v>0.85</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Pediatrica</v>
          </cell>
          <cell r="G290" t="str">
            <v>x</v>
          </cell>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Pediatrica</v>
          </cell>
          <cell r="G291" t="str">
            <v>x</v>
          </cell>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Mortalidad Intrahospitalaria después de 48 horas</v>
          </cell>
          <cell r="E292" t="str">
            <v>Críticos</v>
          </cell>
          <cell r="F292" t="str">
            <v>UCI Pediatrica</v>
          </cell>
          <cell r="G292" t="str">
            <v>x</v>
          </cell>
          <cell r="J292" t="str">
            <v>Medir la tasa de mortalidad intrahospitalaria mayor a 48 horas la cual nos permite evaluar la efectividad de la intervención clínica que se le realiza a los pacientes en el servicio de urgencias pediatria dentro del periodo evaluado</v>
          </cell>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Tasa</v>
          </cell>
          <cell r="R292" t="str">
            <v>Número total de pacientes hospitalizados / Estadística / Coordinador Servicios *100</v>
          </cell>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Pediatrica</v>
          </cell>
          <cell r="G293" t="str">
            <v>x</v>
          </cell>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T293" t="str">
            <v>proceso</v>
          </cell>
          <cell r="U293" t="str">
            <v>Creciente</v>
          </cell>
          <cell r="V293" t="str">
            <v>≥</v>
          </cell>
          <cell r="W293">
            <v>0.85</v>
          </cell>
          <cell r="X293" t="str">
            <v>&lt;</v>
          </cell>
          <cell r="Y293">
            <v>0.85</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Pediatrica</v>
          </cell>
          <cell r="G294" t="str">
            <v>x</v>
          </cell>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Extubación no planeada</v>
          </cell>
          <cell r="E295" t="str">
            <v>Críticos</v>
          </cell>
          <cell r="F295" t="str">
            <v>UCI Pediatrica</v>
          </cell>
          <cell r="G295" t="str">
            <v>x</v>
          </cell>
          <cell r="J295" t="str">
            <v>Medir la tasa de extubación en pacientes que aún no cumplían con el criterio para dicho proceso con el fin de disminuir el riesgo de neumonía nosocomial y de muerte en el servicio de la UCI pediatrica dentro de un periodo evaluado.</v>
          </cell>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v>
          </cell>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Pediatrica</v>
          </cell>
          <cell r="G296" t="str">
            <v>x</v>
          </cell>
          <cell r="J296" t="str">
            <v>Medir la incidencia de los casos reportador de infeccion del torrente sanguineo asociado a cateter venoso central por cada 1000 días de cateter venoso central dentro de un periodo evaluado en el servicio</v>
          </cell>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Pediatrica</v>
          </cell>
          <cell r="G297" t="str">
            <v>x</v>
          </cell>
          <cell r="J297" t="str">
            <v>Medir la incidencia de los casos reportador de infecciones asociadas a la inserción y mantenimiento de sondas vesicales por cada 1000 días de sonda  vesical dentro de un periodo evaluado en el servicio</v>
          </cell>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Pediatrica</v>
          </cell>
          <cell r="G298" t="str">
            <v>x</v>
          </cell>
          <cell r="J298" t="str">
            <v>Medir la incidencia de los casos reportador de infecciones asociadas al uso de ventilador por cada 1000 días de ventilación dentro de un periodo evaluado en el servicio</v>
          </cell>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T298" t="str">
            <v>resultado</v>
          </cell>
          <cell r="U298" t="str">
            <v>Creciente</v>
          </cell>
          <cell r="V298" t="str">
            <v>≤</v>
          </cell>
          <cell r="W298">
            <v>10</v>
          </cell>
          <cell r="X298" t="str">
            <v>&gt;</v>
          </cell>
          <cell r="Y298">
            <v>10</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Pediatrica</v>
          </cell>
          <cell r="G299" t="str">
            <v>x</v>
          </cell>
          <cell r="J299" t="str">
            <v>Medir el número de análisis de muertes intrahospitalarias mayores a 48 horas del total de muertes presentadas en el periodo, con el fin de determinar planes de mejoramiento para contribuir a la disminución de los casos evitables</v>
          </cell>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Pediatrica</v>
          </cell>
          <cell r="G300" t="str">
            <v>x</v>
          </cell>
          <cell r="J300" t="str">
            <v>Medir el porcentaje de ocupación hospitalario con el fin de determinar el aprovechamiento de la cama hospitalaria y la demanda del servicio  en un periodo evaluado</v>
          </cell>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Pediatrica</v>
          </cell>
          <cell r="G301" t="str">
            <v>x</v>
          </cell>
          <cell r="J301" t="str">
            <v>Medir el  numero de pacientes que hicieron uso de la cama hospitalaria basados en los días cama disponible dentro del servicio dentro de un periodo evaluado</v>
          </cell>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T301" t="str">
            <v>proceso</v>
          </cell>
          <cell r="U301" t="str">
            <v>Creciente</v>
          </cell>
          <cell r="V301" t="str">
            <v>≥</v>
          </cell>
          <cell r="W301">
            <v>4</v>
          </cell>
          <cell r="X301" t="str">
            <v>&lt;</v>
          </cell>
          <cell r="Y301">
            <v>4</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Pediatrica</v>
          </cell>
          <cell r="G302" t="str">
            <v>x</v>
          </cell>
          <cell r="J302" t="str">
            <v>Medir el promedio de días que los pacientes permanecen hospitalizados en el servicio en un periodo evaluado</v>
          </cell>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T302" t="str">
            <v>proceso</v>
          </cell>
          <cell r="U302" t="str">
            <v>Decreciente</v>
          </cell>
          <cell r="V302" t="str">
            <v>≤</v>
          </cell>
          <cell r="W302">
            <v>7</v>
          </cell>
          <cell r="X302" t="str">
            <v>&gt;</v>
          </cell>
          <cell r="Y302">
            <v>7</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Pediatrica</v>
          </cell>
          <cell r="G303" t="str">
            <v>x</v>
          </cell>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Pediatrica</v>
          </cell>
          <cell r="G304" t="str">
            <v>x</v>
          </cell>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Pediatrica</v>
          </cell>
          <cell r="G305" t="str">
            <v>x</v>
          </cell>
          <cell r="J305" t="str">
            <v>Medir la proporción de muertes intrahospitalarias menor a 48 horas, la cual refleja la gravedad del estado de salud con el que el paciente ingresa al servicio dentro del periodo evaluado</v>
          </cell>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no servida</v>
          </cell>
          <cell r="E306" t="str">
            <v>Críticos</v>
          </cell>
          <cell r="F306" t="str">
            <v>UCI Pediatrica</v>
          </cell>
          <cell r="G306" t="str">
            <v>x</v>
          </cell>
          <cell r="J306" t="str">
            <v>Medir las posibles causas que afecten la continuidad y oportunidad de atención inicial de los servicios con lo que es ofertado pero no logramos cumplir en el servicio de urgencias pediatria dentro del periodo evaluado</v>
          </cell>
          <cell r="L306" t="str">
            <v>Trimestral</v>
          </cell>
          <cell r="M306" t="str">
            <v xml:space="preserve">Número de pacientes a los que no se les dio continuidad en la atención por un servico ofertado </v>
          </cell>
          <cell r="N306" t="str">
            <v xml:space="preserve">Número total de ingreos en el servico </v>
          </cell>
          <cell r="O306" t="str">
            <v>Referencia y contra referencia</v>
          </cell>
          <cell r="P306" t="str">
            <v xml:space="preserve">Dinámica Gerencial </v>
          </cell>
          <cell r="Q306" t="str">
            <v>%</v>
          </cell>
          <cell r="R306" t="str">
            <v>Número total de ingreos en el servico  / Referencia y contra referencia *100</v>
          </cell>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48 horas</v>
          </cell>
          <cell r="E307" t="str">
            <v>Críticos</v>
          </cell>
          <cell r="F307" t="str">
            <v>ucint</v>
          </cell>
          <cell r="G307" t="str">
            <v>x</v>
          </cell>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T307" t="str">
            <v>resultado</v>
          </cell>
          <cell r="U307" t="str">
            <v>Decreciente</v>
          </cell>
          <cell r="V307" t="str">
            <v>≤</v>
          </cell>
          <cell r="W307">
            <v>2</v>
          </cell>
          <cell r="X307" t="str">
            <v>&gt;</v>
          </cell>
          <cell r="Y307">
            <v>2</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J308" t="str">
            <v xml:space="preserve">Evaluar la adherencia del equipo de salud a las normas técnicas de obligatorio cumplimiento, así como la pertinencia y oportunidad en la toma de decisiones, según registros de las historias clínicas electrónicas. </v>
          </cell>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T308" t="str">
            <v>proceso</v>
          </cell>
          <cell r="U308" t="str">
            <v>Creciente</v>
          </cell>
          <cell r="V308" t="str">
            <v>≥</v>
          </cell>
          <cell r="W308">
            <v>0.85</v>
          </cell>
          <cell r="X308" t="str">
            <v>&lt;</v>
          </cell>
          <cell r="Y308">
            <v>0.85</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J309" t="str">
            <v xml:space="preserve">Evaluar la adherencia del equipo de salud a las normas técnicas de obligatorio cumplimiento, así como la pertinencia y oportunidad en la toma de decisiones, según registros de las historias clínicas electrónicas. </v>
          </cell>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T309" t="str">
            <v>proceso</v>
          </cell>
          <cell r="U309" t="str">
            <v>Creciente</v>
          </cell>
          <cell r="V309" t="str">
            <v>≥</v>
          </cell>
          <cell r="W309">
            <v>0.85</v>
          </cell>
          <cell r="X309" t="str">
            <v>&lt;</v>
          </cell>
          <cell r="Y309">
            <v>0.85</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J310" t="str">
            <v>Garantizarque los registros de enfermería en la historia clínica cumplan con los criterios de calidad definidos por la normatividad institucional y nacional, garantizando oportunidad, integralidad, legibilidad y veracidad de la información.</v>
          </cell>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T312" t="str">
            <v>resultado</v>
          </cell>
          <cell r="U312" t="str">
            <v>Decreciente</v>
          </cell>
          <cell r="V312" t="str">
            <v>≤</v>
          </cell>
          <cell r="W312">
            <v>5</v>
          </cell>
          <cell r="X312" t="str">
            <v>&gt;</v>
          </cell>
          <cell r="Y312">
            <v>5</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J314" t="str">
            <v>Medir el número de análisis de muertes intrahospitalarias mayores a 48 horas del total de muertes presentadas en el periodo, con el fin de determinar planes de mejoramiento para contribuir a la disminución de los casos evitables</v>
          </cell>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J315" t="str">
            <v>Medir la proporción de muertes intrahospitalarias menor a 48 horas, la cual refleja la gravedad del estado de salud con el que el paciente ingresa al servicio dentro del periodo evaluado</v>
          </cell>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J316" t="str">
            <v>Medir la tasa de mortalidad intrahospitalaria mayor a 48 horas la cual nos permite evaluar la efectividad de la intervención clínica que se le realiza a los pacientes en el servicio de urgencias pediatria dentro del periodo evaluado</v>
          </cell>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J317" t="str">
            <v>Medir el porcentaje de ocupación hospitalario con el fin de determinar el aprovechamiento de la cama hospitalaria y la demanda del servicio  en un periodo evaluado</v>
          </cell>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J318" t="str">
            <v>Medir el  numero de pacientes que hicieron uso de la cama hospitalaria basados en los días cama disponible dentro del servicio dentro de un periodo evaluado</v>
          </cell>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T318" t="str">
            <v>proceso</v>
          </cell>
          <cell r="U318" t="str">
            <v>Creciente</v>
          </cell>
          <cell r="V318" t="str">
            <v>≥</v>
          </cell>
          <cell r="W318">
            <v>4</v>
          </cell>
          <cell r="X318" t="str">
            <v>&lt;</v>
          </cell>
          <cell r="Y318">
            <v>4</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J319" t="str">
            <v>Medir el promedio de días que los pacientes permanecen hospitalizados en el servicio en un periodo evaluado</v>
          </cell>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T319" t="str">
            <v>proceso</v>
          </cell>
          <cell r="U319" t="str">
            <v>Decreciente</v>
          </cell>
          <cell r="V319" t="str">
            <v>≤</v>
          </cell>
          <cell r="W319">
            <v>7</v>
          </cell>
          <cell r="X319" t="str">
            <v>&gt;</v>
          </cell>
          <cell r="Y319">
            <v>7</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J320" t="str">
            <v xml:space="preserve">Es la estrategia número uno recomendada por el Centro de Control de Enfermedades (CDC) de Atlanta para contribuir a la dismunición de infecciones asociadas al cuidado de la salud (IACS)  </v>
          </cell>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T320" t="str">
            <v>proceso</v>
          </cell>
          <cell r="U320" t="str">
            <v>Creciente</v>
          </cell>
          <cell r="V320" t="str">
            <v>≥</v>
          </cell>
          <cell r="W320">
            <v>0.9</v>
          </cell>
          <cell r="X320" t="str">
            <v>&lt;</v>
          </cell>
          <cell r="Y320">
            <v>0.9</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J321" t="str">
            <v xml:space="preserve">Es la estrategia número uno recomendada por el Centro de Control de Enfermedades (CDC) de Atlanta para contribuir a la dismunición de infecciones asociadas al cuidado de la salud (IACS)  </v>
          </cell>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T321" t="str">
            <v>proceso</v>
          </cell>
          <cell r="U321" t="str">
            <v>Creciente</v>
          </cell>
          <cell r="V321" t="str">
            <v>≥</v>
          </cell>
          <cell r="W321">
            <v>0.75</v>
          </cell>
          <cell r="X321" t="str">
            <v>&lt;</v>
          </cell>
          <cell r="Y321">
            <v>0.75</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26" t="str">
            <v>Trimestral</v>
          </cell>
          <cell r="M326" t="str">
            <v>Criterios de calidad de historia clínica evaluados que cumplen</v>
          </cell>
          <cell r="N326" t="str">
            <v>Total de criterios de calidad de historia clínica evaluados</v>
          </cell>
          <cell r="O326" t="str">
            <v>Aplicativo de monitorización de historias clínicas (auditoria)</v>
          </cell>
          <cell r="P326" t="str">
            <v>Aplicativo de monitorización de historias clínicas (auditoria)</v>
          </cell>
          <cell r="Q326" t="str">
            <v>%</v>
          </cell>
          <cell r="R326" t="str">
            <v>Criterios de calidad de historia clínica evaluados que cumplen / Total de criterios de calidad de historia clínica evaluados *100</v>
          </cell>
          <cell r="T326" t="str">
            <v>proceso</v>
          </cell>
          <cell r="U326" t="str">
            <v>Creciente</v>
          </cell>
          <cell r="V326" t="str">
            <v>≥</v>
          </cell>
          <cell r="W326">
            <v>0.85</v>
          </cell>
          <cell r="X326" t="str">
            <v>&lt;</v>
          </cell>
          <cell r="Y326">
            <v>0.85</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Dinamica gerencial (Reporte Reingresos)</v>
          </cell>
          <cell r="P327" t="str">
            <v xml:space="preserve"> Estadística</v>
          </cell>
          <cell r="Q327" t="str">
            <v>%</v>
          </cell>
          <cell r="R327" t="str">
            <v>Número de pacientes que reingresan al servicio de urgencias por la misma causa antes de 72 horas / Número de pacientes que egresan vivos *100</v>
          </cell>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 con demanda no servida del servicio de Urgencias Adultos</v>
          </cell>
          <cell r="E328" t="str">
            <v>Urgencias</v>
          </cell>
          <cell r="F328" t="str">
            <v>urg. adultos</v>
          </cell>
          <cell r="G328" t="str">
            <v>x</v>
          </cell>
          <cell r="J328" t="str">
            <v>Determinar el numero de casos y las causas por las que no se puede dar respuesta a los servicios ofrecidos en el portafolio de servicios de Urgencias Adultos durante el periodo evaluado</v>
          </cell>
          <cell r="L328" t="str">
            <v>Trimestral</v>
          </cell>
          <cell r="M328" t="str">
            <v xml:space="preserve">Número de pacientes remitidos por falta de la especialidad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 Número total de pacientes atendidos en consultorio de urgencias *100</v>
          </cell>
          <cell r="T328" t="str">
            <v>proceso</v>
          </cell>
          <cell r="U328" t="str">
            <v>Decreciente</v>
          </cell>
          <cell r="V328" t="str">
            <v>≤</v>
          </cell>
          <cell r="W328">
            <v>0.03</v>
          </cell>
          <cell r="X328" t="str">
            <v>&gt;</v>
          </cell>
          <cell r="Y328">
            <v>0.03</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J329" t="str">
            <v>Verificar la oportunidad de la atencion por parte deL medico de triage luego del registro del ingreso para la clasificacion del paciente que solicita atencion en el proceso de Urgencias Adultos, durante el perido evaluado</v>
          </cell>
          <cell r="L329" t="str">
            <v>Trimestral</v>
          </cell>
          <cell r="M329" t="str">
            <v>Sumatoria del número de minutos transcurridos entre la el registro inicial de facturacion y el momento en el cual es atendido por el medico de triage</v>
          </cell>
          <cell r="N329" t="str">
            <v>Numero de pacientes atendidos en el triage</v>
          </cell>
          <cell r="O329" t="str">
            <v>Dinamica gerencial (Reporte Triage)</v>
          </cell>
          <cell r="P329" t="str">
            <v>Dinamica gerencial (Reporte Triage)</v>
          </cell>
          <cell r="Q329" t="str">
            <v>Minutos</v>
          </cell>
          <cell r="R329" t="str">
            <v>Sumatoria del número de minutos transcurridos entre la el registro inicial de facturacion y el momento en el cual es atendido por el medico de triage / Numero de pacientes atendidos en el triage</v>
          </cell>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T330" t="str">
            <v>proceso</v>
          </cell>
          <cell r="U330" t="str">
            <v>Creciente</v>
          </cell>
          <cell r="V330" t="str">
            <v>≥</v>
          </cell>
          <cell r="W330">
            <v>0.85</v>
          </cell>
          <cell r="X330" t="str">
            <v>&lt;</v>
          </cell>
          <cell r="Y330">
            <v>0.85</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J331" t="str">
            <v>Verificar la oportunidad de la atencion por parte deL medico de consultorio de Urgencias Adultos para la clasificacion de pacientes con triage II luego de la clasificacion en triage que solicita atencion en el proceso de Urgencias Adultos, durante el perido evaluado</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Numero total  de pacientes clasificados cpmo triage II</v>
          </cell>
          <cell r="O331" t="str">
            <v>Dinamica gerencial (Reporte Triage)</v>
          </cell>
          <cell r="P331" t="str">
            <v>Dinamica gerencial (Reporte Triage)</v>
          </cell>
          <cell r="Q331" t="str">
            <v>Minutos</v>
          </cell>
          <cell r="R331" t="str">
            <v>Sumatoria del número de minutos transcurridos entre la clasificación del triaje  y el momento en el cual es atendido el paciente en consulta por parte del médico / Numero total  de pacientes clasificados cpmo triage II</v>
          </cell>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Demanda no servida de los servicios de urgencias pediatría</v>
          </cell>
          <cell r="E332" t="str">
            <v>Urgencias</v>
          </cell>
          <cell r="F332" t="str">
            <v>urg. pediatria</v>
          </cell>
          <cell r="G332" t="str">
            <v>x</v>
          </cell>
          <cell r="J332" t="str">
            <v>Medir las posibles causas que afecten la continuidad y oportunidad de atención inicial de los servicios con lo que es ofertado pero no logramos cumplir en el servicio de urgencias pediatria dentro del periodo evaluado</v>
          </cell>
          <cell r="L332" t="str">
            <v>Trimestral</v>
          </cell>
          <cell r="M332" t="str">
            <v xml:space="preserve">Número de pacientes a los que no se les dio continuidad en la atención por un servico ofertado </v>
          </cell>
          <cell r="N332" t="str">
            <v xml:space="preserve">Número total de ingreos en el servico </v>
          </cell>
          <cell r="O332" t="str">
            <v>Referencia y contra referencia</v>
          </cell>
          <cell r="P332" t="str">
            <v xml:space="preserve">Dinámica Gerencial </v>
          </cell>
          <cell r="Q332" t="str">
            <v>%</v>
          </cell>
          <cell r="R332" t="str">
            <v>Número de pacientes a los que no se les dio continuidad en la atención por un servico ofertado  / Número total de ingreos en el servico  *100</v>
          </cell>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T333" t="str">
            <v>proceso</v>
          </cell>
          <cell r="U333" t="str">
            <v>Creciente</v>
          </cell>
          <cell r="V333" t="str">
            <v>≥</v>
          </cell>
          <cell r="W333">
            <v>0.85</v>
          </cell>
          <cell r="X333" t="str">
            <v>&lt;</v>
          </cell>
          <cell r="Y333">
            <v>0.85</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T334" t="str">
            <v>proceso</v>
          </cell>
          <cell r="U334" t="str">
            <v>Creciente</v>
          </cell>
          <cell r="V334" t="str">
            <v>≥</v>
          </cell>
          <cell r="W334">
            <v>0.85</v>
          </cell>
          <cell r="X334" t="str">
            <v>&lt;</v>
          </cell>
          <cell r="Y334">
            <v>0.85</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Mortalidad Intrahospitalaria después de 48 horas</v>
          </cell>
          <cell r="E338" t="str">
            <v>Urgencias</v>
          </cell>
          <cell r="F338" t="str">
            <v>urg. pediatria</v>
          </cell>
          <cell r="G338" t="str">
            <v>x</v>
          </cell>
          <cell r="J338" t="str">
            <v>Medir la tasa de mortalidad intrahospitalaria mayor a 48 horas la cual nos permite evaluar la efectividad de la intervención clínica que se le realiza a los pacientes en el servicio de urgencias pediatria dentro del periodo evaluado</v>
          </cell>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v>
          </cell>
          <cell r="T338" t="str">
            <v>resultado</v>
          </cell>
          <cell r="U338" t="str">
            <v>Decreciente</v>
          </cell>
          <cell r="V338" t="str">
            <v>≤</v>
          </cell>
          <cell r="W338">
            <v>2</v>
          </cell>
          <cell r="X338" t="str">
            <v>&gt;</v>
          </cell>
          <cell r="Y338">
            <v>2</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T339" t="str">
            <v>proceso</v>
          </cell>
          <cell r="U339" t="str">
            <v>Decreciente</v>
          </cell>
          <cell r="V339" t="str">
            <v>≤</v>
          </cell>
          <cell r="W339">
            <v>0.02</v>
          </cell>
          <cell r="X339" t="str">
            <v>&gt;</v>
          </cell>
          <cell r="Y339">
            <v>0.02</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J340" t="str">
            <v>Medir el porcentaje de ocupación hospitalario con el fin de determinar el aprovechamiento de la cama hospitalaria y la demanda del servicio  en un periodo evaluado</v>
          </cell>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no servida de los servicios de urgencias</v>
          </cell>
          <cell r="E342" t="str">
            <v>Urgencias</v>
          </cell>
          <cell r="F342" t="str">
            <v>urg. ginecologia</v>
          </cell>
          <cell r="G342" t="str">
            <v>x</v>
          </cell>
          <cell r="J342" t="str">
            <v>Se requiere la medicion de este indicador para evidenciar posibles causas que afecten la continuidad y oportunidad de atencion inicial en los servicios de urgencias del hospital.</v>
          </cell>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T350" t="str">
            <v>resultado</v>
          </cell>
          <cell r="U350" t="str">
            <v>Creciente</v>
          </cell>
          <cell r="V350" t="str">
            <v>≥</v>
          </cell>
          <cell r="W350">
            <v>0.85</v>
          </cell>
          <cell r="X350" t="str">
            <v>&lt;</v>
          </cell>
          <cell r="Y350">
            <v>0.85</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T351" t="str">
            <v>resultado</v>
          </cell>
          <cell r="U351" t="str">
            <v>Creciente</v>
          </cell>
          <cell r="V351" t="str">
            <v>≥</v>
          </cell>
          <cell r="W351">
            <v>0.85</v>
          </cell>
          <cell r="X351" t="str">
            <v>&lt;</v>
          </cell>
          <cell r="Y351">
            <v>0.85</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T352" t="str">
            <v>proceso</v>
          </cell>
          <cell r="U352" t="str">
            <v>Creciente</v>
          </cell>
          <cell r="V352" t="str">
            <v>≥</v>
          </cell>
          <cell r="W352">
            <v>0.85</v>
          </cell>
          <cell r="X352" t="str">
            <v>&lt;</v>
          </cell>
          <cell r="Y352">
            <v>0.85</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J355" t="str">
            <v>Expresa la relacion de Mortalidad Materna Extrema / Mortalidad Materna  indica el numero de casos de Morbilidad Materna Extrema po cada caso de Muerte Materna Temprana</v>
          </cell>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 xml:space="preserve">Indice de letalidad materna extrema </v>
          </cell>
          <cell r="E356" t="str">
            <v>Urgencias</v>
          </cell>
          <cell r="F356" t="str">
            <v>urg. ginecologia</v>
          </cell>
          <cell r="G356" t="str">
            <v>x</v>
          </cell>
          <cell r="J356" t="str">
            <v>La muerte materna es un evento de notificación obligatoria como parte del sistema de vigilancia epidemiológica en salud pública, pues se considera la maternidad uno de los sucesos significativos
en la vida de la mujer</v>
          </cell>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EAPV presentados en el mes.</v>
          </cell>
          <cell r="E362" t="str">
            <v>Apoyo diagnóstico y complementación terapeutica</v>
          </cell>
          <cell r="F362" t="str">
            <v>Vacunación</v>
          </cell>
          <cell r="G362" t="str">
            <v>x</v>
          </cell>
          <cell r="J362" t="str">
            <v>Es el número de eventos adversos relacionados con la aplicación del biológico</v>
          </cell>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Cirugía</v>
          </cell>
          <cell r="F363" t="str">
            <v>Hemodinamia</v>
          </cell>
          <cell r="G363" t="str">
            <v>x</v>
          </cell>
          <cell r="J363" t="str">
            <v>Medir la tasa de mortalidad intrahospitalaria mayor a 48 horas la cual nos permite evaluar la efectividad de la intervención clínica que se le realiza a los pacientes en el servicio de urgencias pediatria dentro del periodo evaluado</v>
          </cell>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T363" t="str">
            <v>resultado</v>
          </cell>
          <cell r="U363" t="str">
            <v>Decreciente</v>
          </cell>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Cirugía</v>
          </cell>
          <cell r="F364" t="str">
            <v>Hemodinamia</v>
          </cell>
          <cell r="G364" t="str">
            <v>x</v>
          </cell>
          <cell r="J364" t="str">
            <v>Medir la incidencia de los casos reportador de infecciones en el sitio operatorio del total de procedimientos realizados dentro de un periodo evaluado en el servicio</v>
          </cell>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Cirugía</v>
          </cell>
          <cell r="F365" t="str">
            <v>Hemodinamia</v>
          </cell>
          <cell r="G365" t="str">
            <v>x</v>
          </cell>
          <cell r="J365" t="str">
            <v xml:space="preserve">Evaluar la adherencia del equipo de salud a las normas técnicas de obligatorio cumplimiento, así como la pertinencia y oportunidad en la toma de decisiones, según registros de las historias clínicas electrónicas. </v>
          </cell>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Cirugía</v>
          </cell>
          <cell r="F366" t="str">
            <v>Hemodinamia</v>
          </cell>
          <cell r="G366" t="str">
            <v>x</v>
          </cell>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T366" t="str">
            <v>resultado</v>
          </cell>
          <cell r="U366" t="str">
            <v>Creciente</v>
          </cell>
          <cell r="V366" t="str">
            <v>≥</v>
          </cell>
          <cell r="W366">
            <v>0.85</v>
          </cell>
          <cell r="X366" t="str">
            <v>&lt;</v>
          </cell>
          <cell r="Y366">
            <v>0.85</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Quirurgicas</v>
          </cell>
          <cell r="E367" t="str">
            <v>Cirugía</v>
          </cell>
          <cell r="F367" t="str">
            <v>Hemodinamia</v>
          </cell>
          <cell r="G367" t="str">
            <v>x</v>
          </cell>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Cirugía</v>
          </cell>
          <cell r="F368" t="str">
            <v>Hemodinamia</v>
          </cell>
          <cell r="G368" t="str">
            <v>x</v>
          </cell>
          <cell r="J368" t="str">
            <v>Es la ocurrencia de afecciones o alteraciones físicas o psicológicas transitorias o permanentes no presentes al momento del ingreso a cirugía y cuya aparición se relaciona con el suministro de anestésicos al paciente</v>
          </cell>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Cirugía</v>
          </cell>
          <cell r="F369" t="str">
            <v>Hemodinamia</v>
          </cell>
          <cell r="G369" t="str">
            <v>x</v>
          </cell>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Cirugía</v>
          </cell>
          <cell r="F370" t="str">
            <v>Hemodinamia</v>
          </cell>
          <cell r="G370" t="str">
            <v>x</v>
          </cell>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Cirugía</v>
          </cell>
          <cell r="F371" t="str">
            <v>Hemodinamia</v>
          </cell>
          <cell r="G371" t="str">
            <v>x</v>
          </cell>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L371" t="str">
            <v>Trimestral</v>
          </cell>
          <cell r="M371" t="str">
            <v xml:space="preserve">Sumatoria de días transcurridos entre la fecha de solicitud de la Cirugía y la fecha en la cual es realizada la cirugía </v>
          </cell>
          <cell r="N371" t="str">
            <v>Total de usuarios con turno quirurgico regular hospitalizados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con turno quirurgico regular hospitalizados</v>
          </cell>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Cirugía</v>
          </cell>
          <cell r="F372" t="str">
            <v>Hemodinamia</v>
          </cell>
          <cell r="G372" t="str">
            <v>x</v>
          </cell>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L372" t="str">
            <v>Trimestral</v>
          </cell>
          <cell r="M372" t="str">
            <v xml:space="preserve">Sumatoria de número de días transcurridos entre la recepcion del turno quirurgico y la fuche de realizacion cirugia ambulatoria  </v>
          </cell>
          <cell r="N372" t="str">
            <v>Total de usuarios programados ambulatorios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recepcion del turno quirurgico y la fuche de realizacion cirugia ambulatoria   / Total de usuarios programados ambulatorios</v>
          </cell>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Cirugía</v>
          </cell>
          <cell r="F373" t="str">
            <v>Hemodinamia</v>
          </cell>
          <cell r="G373" t="str">
            <v>x</v>
          </cell>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Cirugía</v>
          </cell>
          <cell r="F374" t="str">
            <v>Hemodinamia</v>
          </cell>
          <cell r="G374" t="str">
            <v>x</v>
          </cell>
          <cell r="J374" t="str">
            <v>Permite la medición de la proporción de pacientes con acceso al proceso de hospitalización. Para luego identificar las principales barreras de acceso en la proporción que no tuvo acceso a la hospitalización.</v>
          </cell>
          <cell r="L374" t="str">
            <v>Trimestral</v>
          </cell>
          <cell r="M374" t="str">
            <v>numero total de procedimientos solicitados que no se realizaron</v>
          </cell>
          <cell r="N374" t="str">
            <v>Total de procedimientos programados</v>
          </cell>
          <cell r="Q374" t="str">
            <v>%</v>
          </cell>
          <cell r="R374" t="str">
            <v>numero total de procedimientos solicitados que no se realizaron / Total de procedimientos programados *100</v>
          </cell>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T379" t="str">
            <v>proceso</v>
          </cell>
          <cell r="U379" t="str">
            <v>Creciente</v>
          </cell>
          <cell r="V379" t="str">
            <v>≥</v>
          </cell>
          <cell r="W379">
            <v>0.85</v>
          </cell>
          <cell r="X379" t="str">
            <v>&lt;</v>
          </cell>
          <cell r="Y379">
            <v>0.85</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reporte de avances y/o informe final de los proyectos de investigación</v>
          </cell>
          <cell r="E381" t="str">
            <v>Ética</v>
          </cell>
          <cell r="F381" t="str">
            <v>Ética</v>
          </cell>
          <cell r="G381" t="str">
            <v>x</v>
          </cell>
          <cell r="J381" t="str">
            <v>Medir el cumplimiento en la entrega de informes de avance y/o finales por parte de los responsables de los proyectos de investigación.</v>
          </cell>
          <cell r="L381" t="str">
            <v>Trimestral</v>
          </cell>
          <cell r="M381" t="str">
            <v>Total de avances y/o informes entregados</v>
          </cell>
          <cell r="N381" t="str">
            <v>Total de investigaciones con aval que deben enviar avances y/o informe final</v>
          </cell>
          <cell r="O381" t="str">
            <v>Consolidado de investigaciones presentadas al CEIC</v>
          </cell>
          <cell r="P381" t="str">
            <v>Consolidado de investigaciones presentadas al CEIC</v>
          </cell>
          <cell r="Q381" t="str">
            <v>%</v>
          </cell>
          <cell r="R381" t="str">
            <v>Total de avances y/o informes entregados / Total de investigaciones con aval que deben enviar avances y/o informe final *100</v>
          </cell>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Medir la proporción de solicitudes de asesoría ético legal realizadas para la toma de decisiones oportundas en la asistencia clínica</v>
          </cell>
          <cell r="L382" t="str">
            <v>Trimestral</v>
          </cell>
          <cell r="M382" t="str">
            <v>N° de asesorias etico legal realizadas</v>
          </cell>
          <cell r="N382" t="str">
            <v xml:space="preserve">Total solicitudes para asesoría  ética legal </v>
          </cell>
          <cell r="O382" t="str">
            <v>Consolidado de solicitudes para asesoría ético legal</v>
          </cell>
          <cell r="P382" t="str">
            <v>Consolidado de solicitudes para asesoría ético legal</v>
          </cell>
          <cell r="Q382" t="str">
            <v>%</v>
          </cell>
          <cell r="R382" t="str">
            <v>N° de asesorias etico legal realizadas / Total solicitudes para asesoría  ética legal  *100</v>
          </cell>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participantes a las capacitaciones realizadas</v>
          </cell>
          <cell r="E383" t="str">
            <v>Ética</v>
          </cell>
          <cell r="F383" t="str">
            <v>Ética</v>
          </cell>
          <cell r="G383" t="str">
            <v>x</v>
          </cell>
          <cell r="J383" t="str">
            <v>Medir el grado de participación del personal en las capacitaciones planificadas durante un periodo determinado.</v>
          </cell>
          <cell r="L383" t="str">
            <v>Trimestral</v>
          </cell>
          <cell r="M383" t="str">
            <v>Total de participantes a la capacitación</v>
          </cell>
          <cell r="N383" t="str">
            <v xml:space="preserve">Todal de convocados a la capacitación </v>
          </cell>
          <cell r="O383" t="str">
            <v>Listado de asistencias</v>
          </cell>
          <cell r="P383" t="str">
            <v>Listado de Colaboradores Inscritos</v>
          </cell>
          <cell r="Q383" t="str">
            <v>%</v>
          </cell>
          <cell r="R383" t="str">
            <v>Total de participantes a la capacitación / Todal de convocados a la capacitación  *100</v>
          </cell>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v>
          </cell>
          <cell r="R384" t="str">
            <v>Número de pacientes con infecciónes asociada a la atención de la salud (IAAS) / Número total de pacientes hospitalizados *100</v>
          </cell>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v>
          </cell>
          <cell r="R385" t="str">
            <v>Número de pacientes con infecciónes asociada a la atención de la salus(IAAS) / Número total de pacientes hospitalizados *100</v>
          </cell>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J386" t="str">
            <v>Medir la incidencia de los casos reportador de infeccion del torrente sanguineo asociado a cateter venoso central por cada 1000 días de cateter venoso central dentro de un periodo evaluado en el servicio</v>
          </cell>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J387" t="str">
            <v>Medir la incidencia de los casos reportador de infecciones asociadas a la inserción y mantenimiento de sondas vesicales por cada 1000 días de sonda  vesical dentro de un periodo evaluado en el servicio</v>
          </cell>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J388" t="str">
            <v>Medir la incidencia de los casos reportador de infecciones asociadas al uso de ventilador por cada 1000 días de ventilación dentro de un periodo evaluado en el servicio</v>
          </cell>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T388" t="str">
            <v>resultado</v>
          </cell>
          <cell r="U388" t="str">
            <v>Decreciente</v>
          </cell>
          <cell r="V388" t="str">
            <v>≤</v>
          </cell>
          <cell r="W388">
            <v>10</v>
          </cell>
          <cell r="X388" t="str">
            <v>&gt;</v>
          </cell>
          <cell r="Y388">
            <v>10</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v>
          </cell>
          <cell r="R389" t="str">
            <v>Pacientes con infecciónes de sitio operatorio detectadas durante el seguimiento en el postquirúrgico intrahospitalario en el período    / Total de procedimientos realizados *100</v>
          </cell>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J390" t="str">
            <v xml:space="preserve">Es la estrategia número uno recomendada por el Centro de Control de Enfermedades (CDC) de Atlanta para contribuir a la dismunición de infecciones asociadas al cuidado de la salud (IACS)  </v>
          </cell>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J391" t="str">
            <v xml:space="preserve">Es la estrategia número uno recomendada por el Centro de Control de Enfermedades (CDC) de Atlanta para contribuir a la dismunición de infecciones asociadas al cuidado de la salud (IACS)  </v>
          </cell>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T391" t="str">
            <v>proceso</v>
          </cell>
          <cell r="U391" t="str">
            <v>Creciente</v>
          </cell>
          <cell r="V391" t="str">
            <v>≥</v>
          </cell>
          <cell r="W391">
            <v>0.75</v>
          </cell>
          <cell r="X391" t="str">
            <v>&lt;</v>
          </cell>
          <cell r="Y391">
            <v>0.75</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T404" t="str">
            <v>proceso</v>
          </cell>
          <cell r="U404" t="str">
            <v>Creciente</v>
          </cell>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L413" t="str">
            <v>Trimestral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Vencimiento de cosumos (MMQ : desechables , desinfectantes, guantes, indicadores biologicos, Material  medico quirurgico general, labotorio clinico  )</v>
          </cell>
          <cell r="E434" t="str">
            <v>Gestión del recursos físico</v>
          </cell>
          <cell r="F434" t="str">
            <v>Almacén</v>
          </cell>
          <cell r="H434" t="str">
            <v>x</v>
          </cell>
          <cell r="J434" t="str">
            <v>Medir el valor económico de los elementos de consumo vencidos respecto al total del inventario con vida útil, con el fin de evaluar y mejorar la eficiencia en la rotación, almacenamiento y gestión de inventarios del almacén general.</v>
          </cell>
          <cell r="L434" t="str">
            <v>Trimestral</v>
          </cell>
          <cell r="M434" t="str">
            <v>valor del costo promedio  del inventario vencido (BODEGA 111)</v>
          </cell>
          <cell r="N434" t="str">
            <v>total de inventarios a costo promedio de los insumos con vida util definida (MMQ Y LAB CLINICO )</v>
          </cell>
          <cell r="O434" t="str">
            <v>DGH</v>
          </cell>
          <cell r="P434" t="str">
            <v>DGH</v>
          </cell>
          <cell r="Q434" t="str">
            <v>%</v>
          </cell>
          <cell r="R434" t="str">
            <v>valor del costo promedio  del inventario vencido (BODEGA 111) / total de inventarios a costo promedio de los insumos con vida util definida (MMQ Y LAB CLINICO ) *100</v>
          </cell>
          <cell r="T434" t="str">
            <v>resultado</v>
          </cell>
          <cell r="U434" t="str">
            <v>Decreciente</v>
          </cell>
          <cell r="V434" t="str">
            <v>≤</v>
          </cell>
          <cell r="W434">
            <v>0.1</v>
          </cell>
          <cell r="X434" t="str">
            <v>&gt;</v>
          </cell>
          <cell r="Y434">
            <v>0.1</v>
          </cell>
        </row>
        <row r="435">
          <cell r="A435">
            <v>430</v>
          </cell>
          <cell r="B435" t="str">
            <v>Hospital líder en buenas prácticas de gobierno corporativo y de gestión pública</v>
          </cell>
          <cell r="C435" t="str">
            <v>Garantizar rentabilidad, competitividad y sostenibilidad financiera</v>
          </cell>
          <cell r="D435" t="str">
            <v>Rotacion de inventarios en días</v>
          </cell>
          <cell r="E435" t="str">
            <v>Gestión del recursos físico</v>
          </cell>
          <cell r="F435" t="str">
            <v>Almacén</v>
          </cell>
          <cell r="H435" t="str">
            <v>x</v>
          </cell>
          <cell r="J435" t="str">
            <v xml:space="preserve">Determinar que se esta garantizando el suministro oportuno de los bienes de consumo que requieren las distintas dependencias  para que el desarrollo de sus operaciones de manera racional de los inventarios de la institucion </v>
          </cell>
          <cell r="L435" t="str">
            <v>Trimestral</v>
          </cell>
          <cell r="M435" t="str">
            <v>Costo inventario Medio= (inventario incial mes + inventario final mes/2)</v>
          </cell>
          <cell r="N435" t="str">
            <v xml:space="preserve">Costo Total Ordenes de Despacho por mes </v>
          </cell>
          <cell r="O435" t="str">
            <v>Dinamica Gerencial</v>
          </cell>
          <cell r="P435" t="str">
            <v>Dinamica Gerencial</v>
          </cell>
          <cell r="Q435" t="str">
            <v>Días</v>
          </cell>
          <cell r="R435" t="str">
            <v xml:space="preserve">Costo inventario Medio= (inventario incial mes + inventario final mes/2) / Costo Total Ordenes de Despacho por mes </v>
          </cell>
          <cell r="T435" t="str">
            <v>resultado</v>
          </cell>
          <cell r="U435" t="str">
            <v>Decreciente</v>
          </cell>
          <cell r="V435" t="str">
            <v>≤</v>
          </cell>
          <cell r="W435">
            <v>60</v>
          </cell>
          <cell r="X435" t="str">
            <v>&gt;</v>
          </cell>
          <cell r="Y435">
            <v>60</v>
          </cell>
        </row>
        <row r="436">
          <cell r="A436">
            <v>431</v>
          </cell>
          <cell r="B436" t="str">
            <v>Hospital líder en buenas prácticas de gobierno corporativo y de gestión pública</v>
          </cell>
          <cell r="C436" t="str">
            <v>Garantizar rentabilidad, competitividad y sostenibilidad financiera</v>
          </cell>
          <cell r="D436" t="str">
            <v xml:space="preserve">Porcentaje de ejecución del Plan Anual de Adquisiciones (PAA)
</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L436" t="str">
            <v>Trimestral</v>
          </cell>
          <cell r="M436" t="str">
            <v xml:space="preserve">Contrastos celebrados mesuales del plan anual de adquisiciones  </v>
          </cell>
          <cell r="N436" t="str">
            <v>TOTAL DE PAA APROBADO</v>
          </cell>
          <cell r="O436" t="str">
            <v>Documento Plan Anual de Adquisiciones</v>
          </cell>
          <cell r="P436" t="str">
            <v>Documento Plan Anual de Adquisiciones</v>
          </cell>
          <cell r="Q436" t="str">
            <v>%</v>
          </cell>
          <cell r="R436" t="str">
            <v>Contrastos celebrados mesuales del plan anual de adquisiciones   / TOTAL DE PAA APROBADO *100</v>
          </cell>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Porcentaje de cumplimiento del levantamiento físico de inventarios por servicio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L437" t="str">
            <v>Trimestral</v>
          </cell>
          <cell r="M437" t="str">
            <v>N° de inventarios fisicos realizados</v>
          </cell>
          <cell r="N437" t="str">
            <v>N° de inventarios fisicos programados por centro de costo</v>
          </cell>
          <cell r="O437" t="str">
            <v>Documento Plan Anual de Adquisiciones</v>
          </cell>
          <cell r="P437" t="str">
            <v>Documento Plan Anual de Adquisiciones</v>
          </cell>
          <cell r="Q437" t="str">
            <v>%</v>
          </cell>
          <cell r="R437" t="str">
            <v>N° de inventarios fisicos realizados / N° de inventarios fisicos programados por centro de costo *100</v>
          </cell>
          <cell r="T437" t="str">
            <v>resultado</v>
          </cell>
          <cell r="U437" t="str">
            <v>Creciente</v>
          </cell>
          <cell r="V437" t="str">
            <v>=</v>
          </cell>
          <cell r="W437">
            <v>8.3299999999999999E-2</v>
          </cell>
          <cell r="X437" t="str">
            <v>&lt;</v>
          </cell>
          <cell r="Y437">
            <v>8.3299999999999999E-2</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T438" t="str">
            <v>resultado</v>
          </cell>
          <cell r="U438" t="str">
            <v>Creciente</v>
          </cell>
          <cell r="V438" t="str">
            <v>=</v>
          </cell>
          <cell r="W438">
            <v>1</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Nivel de confiabilidad del inventario</v>
          </cell>
          <cell r="E439" t="str">
            <v>Gestión del recursos físico</v>
          </cell>
          <cell r="F439" t="str">
            <v>Almacén</v>
          </cell>
          <cell r="H439" t="str">
            <v>x</v>
          </cell>
          <cell r="J439" t="str">
            <v xml:space="preserve">Mostrar El nivel de confiabilidad de los inventairos manejados por el almacen General (bodega consumo y bodega nuevo ) </v>
          </cell>
          <cell r="L439" t="str">
            <v>Trimestral</v>
          </cell>
          <cell r="M439" t="str">
            <v xml:space="preserve">Valor del levatamiento de inventarios de consumo y bodega nuevos </v>
          </cell>
          <cell r="N439" t="str">
            <v xml:space="preserve">total de inventarios de consumo y bodega nuevos a costo promedio DGH </v>
          </cell>
          <cell r="O439" t="str">
            <v>DGH</v>
          </cell>
          <cell r="P439" t="str">
            <v>DGH</v>
          </cell>
          <cell r="Q439" t="str">
            <v>%</v>
          </cell>
          <cell r="R439" t="str">
            <v>Valor del levatamiento de inventarios de consumo y bodega nuevos  / total de inventarios de consumo y bodega nuevos a costo promedio DGH  *100</v>
          </cell>
          <cell r="T439" t="str">
            <v>proceso</v>
          </cell>
          <cell r="U439" t="str">
            <v>Decreciente</v>
          </cell>
          <cell r="V439" t="str">
            <v>≤</v>
          </cell>
          <cell r="W439">
            <v>0.95</v>
          </cell>
          <cell r="X439" t="str">
            <v>&gt;</v>
          </cell>
          <cell r="Y439">
            <v>0.95</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Demanda no servida</v>
          </cell>
          <cell r="E443" t="str">
            <v>Gestión del recursos físico</v>
          </cell>
          <cell r="F443" t="str">
            <v>Almacén</v>
          </cell>
          <cell r="H443" t="str">
            <v>x</v>
          </cell>
          <cell r="J443" t="str">
            <v>Identificar y cuantificar el porcentaje de insumos solicitados al almacén general que no fueron entregados en el momento requerido, con el fin de evaluar la capacidad de respuesta del sistema logístico institucional, detectar oportunidades de mejora en la planeación de inventarios y garantizar la disponibilidad oportuna de los recursos necesarios para la prestación de los servicios de salud</v>
          </cell>
          <cell r="L443" t="str">
            <v>Trimestral</v>
          </cell>
          <cell r="M443" t="str">
            <v>Cantidad de insumos solicitados al almacén general que no fueron entregados (por falta de stock, errores en la solicitud, no disponibilidad presupuestal, etc.)</v>
          </cell>
          <cell r="N443" t="str">
            <v>Total de insumos solicitados al almacén general en el periodo de análisis.</v>
          </cell>
          <cell r="O443" t="str">
            <v>Dinamica</v>
          </cell>
          <cell r="P443" t="str">
            <v>Dinamica</v>
          </cell>
          <cell r="Q443" t="str">
            <v>%</v>
          </cell>
          <cell r="R443" t="str">
            <v>Cantidad de insumos solicitados al almacén general que no fueron entregados (por falta de stock, errores en la solicitud, no disponibilidad presupuestal, etc.) / Total de insumos solicitados al almacén general en el periodo de análisis. *100</v>
          </cell>
          <cell r="T443" t="str">
            <v>proceso</v>
          </cell>
          <cell r="U443" t="str">
            <v>Decreciente</v>
          </cell>
          <cell r="V443" t="str">
            <v>≤</v>
          </cell>
          <cell r="W443">
            <v>0.1</v>
          </cell>
          <cell r="X443" t="str">
            <v>&gt;</v>
          </cell>
          <cell r="Y443">
            <v>0.1</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L449" t="str">
            <v>Trimestral</v>
          </cell>
          <cell r="M449" t="str">
            <v>Total de m3 de agua mensual</v>
          </cell>
          <cell r="N449" t="str">
            <v xml:space="preserve">Número de personas que permanecen en la institución. </v>
          </cell>
          <cell r="O449" t="str">
            <v xml:space="preserve">Factura de servicio de agua </v>
          </cell>
          <cell r="P449" t="str">
            <v>Departamento de estadística- indicador mensual de pacientes ingresados</v>
          </cell>
          <cell r="Q449" t="str">
            <v>m3</v>
          </cell>
          <cell r="R449" t="str">
            <v xml:space="preserve">Total de m3 de agua mensual / Número de personas que permanecen en la institución. </v>
          </cell>
          <cell r="T449" t="str">
            <v>resultado</v>
          </cell>
          <cell r="U449" t="str">
            <v>Decreciente</v>
          </cell>
          <cell r="V449" t="str">
            <v>≤</v>
          </cell>
          <cell r="W449">
            <v>0.34</v>
          </cell>
          <cell r="X449" t="str">
            <v>&gt;</v>
          </cell>
          <cell r="Y449">
            <v>0.34</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L450" t="str">
            <v>Trimestral</v>
          </cell>
          <cell r="M450" t="str">
            <v>Total de KW de energía mensual</v>
          </cell>
          <cell r="N450" t="str">
            <v xml:space="preserve">Número de personas que permanecen en la institución. </v>
          </cell>
          <cell r="O450" t="str">
            <v xml:space="preserve">Factura de servicio de energía </v>
          </cell>
          <cell r="P450" t="str">
            <v>Departamento de estadística- indicador mensual de pacientes ingresados</v>
          </cell>
          <cell r="Q450" t="str">
            <v>KW</v>
          </cell>
          <cell r="R450" t="str">
            <v xml:space="preserve">Total de KW de energía mensual / Número de personas que permanecen en la institución. </v>
          </cell>
          <cell r="T450" t="str">
            <v>resultado</v>
          </cell>
          <cell r="U450" t="str">
            <v>Decreciente</v>
          </cell>
          <cell r="V450" t="str">
            <v>≤</v>
          </cell>
          <cell r="W450">
            <v>16</v>
          </cell>
          <cell r="X450" t="str">
            <v>&gt;</v>
          </cell>
          <cell r="Y450">
            <v>16</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 en Economato</v>
          </cell>
          <cell r="E454" t="str">
            <v>Gestión del recursos físico</v>
          </cell>
          <cell r="F454" t="str">
            <v>Gestión Ambiental</v>
          </cell>
          <cell r="H454" t="str">
            <v>x</v>
          </cell>
          <cell r="J454" t="str">
            <v>Llevar un control adecuado del consumo de gas en el servicio</v>
          </cell>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T454" t="str">
            <v>resultado</v>
          </cell>
          <cell r="U454" t="str">
            <v>Decreciente</v>
          </cell>
          <cell r="V454" t="str">
            <v>≤</v>
          </cell>
          <cell r="W454">
            <v>500</v>
          </cell>
          <cell r="X454" t="str">
            <v>&gt;</v>
          </cell>
          <cell r="Y454">
            <v>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H455" t="str">
            <v>x</v>
          </cell>
          <cell r="J455" t="str">
            <v>Llevar un control adecuado del consumo de gas en el servicio</v>
          </cell>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H468" t="str">
            <v>x</v>
          </cell>
          <cell r="J468" t="str">
            <v>Establecer el número de caidas durante el mes que se presente en el aplicativo LABCORE</v>
          </cell>
          <cell r="L468" t="str">
            <v>Trimestral</v>
          </cell>
          <cell r="M468" t="str">
            <v xml:space="preserve">Numero de caidas del aplicativo LABCORE registradas durante el mes  </v>
          </cell>
          <cell r="N468" t="str">
            <v>N/A</v>
          </cell>
          <cell r="P468" t="str">
            <v>N/A</v>
          </cell>
          <cell r="Q468" t="str">
            <v>Cantidad</v>
          </cell>
          <cell r="R468" t="str">
            <v xml:space="preserve">Numero de caidas del aplicativo LABCORE registradas durante el mes  </v>
          </cell>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H471" t="str">
            <v>x</v>
          </cell>
          <cell r="J471" t="str">
            <v xml:space="preserve">Medir la cantidad de backups de la base de datos de Dinamica Gerencial que son realizados </v>
          </cell>
          <cell r="L471" t="str">
            <v>Trimestral</v>
          </cell>
          <cell r="M471" t="str">
            <v>Nùmero de backups diarios realizados</v>
          </cell>
          <cell r="N471" t="str">
            <v>nùmero de dias</v>
          </cell>
          <cell r="O471" t="str">
            <v>Sophos</v>
          </cell>
          <cell r="Q471" t="str">
            <v>Cantidad</v>
          </cell>
          <cell r="R471" t="str">
            <v>Nùmero de backups diarios realizados / nùmero de dias</v>
          </cell>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F472" t="str">
            <v>Sistemas</v>
          </cell>
          <cell r="H472" t="str">
            <v>x</v>
          </cell>
          <cell r="J472" t="str">
            <v xml:space="preserve"> Establecer el cumplimiento de las actividades planteadas en el plan de Gerencia de la Información</v>
          </cell>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F473" t="str">
            <v>Sistemas</v>
          </cell>
          <cell r="H473" t="str">
            <v>x</v>
          </cell>
          <cell r="J473" t="str">
            <v>Determinar la suficiencia de equipos computacionales requeridos por el personal que trabaja en la institucion para el desarrollo de sus actividades.</v>
          </cell>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 xml:space="preserve">Encuesta de Necesidades de Sistemas de Información </v>
          </cell>
          <cell r="Q473" t="str">
            <v>%</v>
          </cell>
          <cell r="R473" t="str">
            <v>Numero de equipos tecnológicos entregados a los servicios y/o procesos   /  Número de equipos tecnológicos solicitados por las dependencias y/o procesos *100</v>
          </cell>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T480" t="str">
            <v>resultado</v>
          </cell>
          <cell r="U480" t="str">
            <v>Creciente</v>
          </cell>
          <cell r="V480" t="str">
            <v>≥</v>
          </cell>
          <cell r="W480">
            <v>0.9</v>
          </cell>
          <cell r="X480" t="str">
            <v>&lt;</v>
          </cell>
          <cell r="Y480">
            <v>0.9</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H482" t="str">
            <v>x</v>
          </cell>
          <cell r="J482" t="str">
            <v>Registrar el numero total de investigaciones de mercado realizadas durante la vigencia en curso</v>
          </cell>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H487" t="str">
            <v>x</v>
          </cell>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H488" t="str">
            <v>x</v>
          </cell>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H489" t="str">
            <v>x</v>
          </cell>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H490" t="str">
            <v>x</v>
          </cell>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H491" t="str">
            <v>x</v>
          </cell>
          <cell r="J491" t="str">
            <v xml:space="preserve">
Este indicador permite verificar el nivel de ejecución y cumplimiento de las actividades de Bienestar programadas en el Plan de Bienestar Social e Incentivos de la vigencia.</v>
          </cell>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T492" t="str">
            <v>proceso</v>
          </cell>
          <cell r="U492" t="str">
            <v>Decreciente</v>
          </cell>
          <cell r="V492" t="str">
            <v>≤</v>
          </cell>
          <cell r="W492">
            <v>0.03</v>
          </cell>
          <cell r="X492" t="str">
            <v>&gt;</v>
          </cell>
          <cell r="Y492">
            <v>0.03</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T494" t="str">
            <v>resultado</v>
          </cell>
          <cell r="U494" t="str">
            <v>Creciente</v>
          </cell>
          <cell r="V494" t="str">
            <v>≥</v>
          </cell>
          <cell r="W494">
            <v>0.85</v>
          </cell>
          <cell r="X494" t="str">
            <v>&lt;</v>
          </cell>
          <cell r="Y494">
            <v>0.85</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L495" t="str">
            <v>Trimestral</v>
          </cell>
          <cell r="M495" t="str">
            <v xml:space="preserve">Número de ctividades del Plan de trabajo anual ejecutadas en SST </v>
          </cell>
          <cell r="N495" t="str">
            <v>Número total de actividades</v>
          </cell>
          <cell r="Q495" t="str">
            <v>%</v>
          </cell>
          <cell r="R495" t="str">
            <v>Número de ctividades del Plan de trabajo anual ejecutadas en SST  / Número total de actividades *100</v>
          </cell>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Realizar la medicion del procedimiento de egreso, desde el punto de vista administrativo.</v>
          </cell>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urgencias</v>
          </cell>
          <cell r="E501" t="str">
            <v>Gestión Financiera</v>
          </cell>
          <cell r="F501" t="str">
            <v>Facturación</v>
          </cell>
          <cell r="H501" t="str">
            <v>x</v>
          </cell>
          <cell r="J501" t="str">
            <v>Realizar la medicion del procedimiento de egreso, desde el punto de vista administrativo.</v>
          </cell>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Revisar si la elaboración  de la factura por servicios prestados esta siendo oportuna.</v>
          </cell>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H508" t="str">
            <v>x</v>
          </cell>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H509" t="str">
            <v>x</v>
          </cell>
          <cell r="J509" t="str">
            <v>Se interpreta en todos los casos como la respuesta positiva que el prestador de servicios de salud da a la glosa  generada por la entidad responsable del pago. Se evalúa la calidad de la factura y de la Historia Clínica.</v>
          </cell>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H510" t="str">
            <v>x</v>
          </cell>
          <cell r="J510" t="str">
            <v>Se interpreta en todos los casos como la respuesta positiva que el prestador de servicios de salud da a la glosa  generada por la entidad responsable del pago. Se evalúa la calidad de la factura y de la Historia Clínica.</v>
          </cell>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T513" t="str">
            <v>resultado</v>
          </cell>
          <cell r="U513" t="str">
            <v>Creciente</v>
          </cell>
          <cell r="V513" t="str">
            <v>≥</v>
          </cell>
          <cell r="W513">
            <v>0.85</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administrativos y de suministros de  Álmacen y Servicio Farmacéutico </v>
          </cell>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v>
          </cell>
          <cell r="R515" t="str">
            <v>Número de contratos activos del trimestre reportados a la SNS   / Total de contratos activos del trimestre  *100</v>
          </cell>
          <cell r="T515" t="str">
            <v>resultado</v>
          </cell>
          <cell r="U515" t="str">
            <v>Creciente</v>
          </cell>
          <cell r="V515" t="str">
            <v>=</v>
          </cell>
          <cell r="W515">
            <v>1</v>
          </cell>
          <cell r="X515" t="str">
            <v>&lt;</v>
          </cell>
          <cell r="Y515">
            <v>1</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T527" t="str">
            <v>resultado</v>
          </cell>
          <cell r="U527" t="str">
            <v>Creciente</v>
          </cell>
          <cell r="V527" t="str">
            <v>=</v>
          </cell>
          <cell r="W527">
            <v>0.85</v>
          </cell>
          <cell r="X527" t="str">
            <v>&lt;</v>
          </cell>
          <cell r="Y527">
            <v>0.85</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T528" t="str">
            <v>proceso</v>
          </cell>
          <cell r="U528" t="str">
            <v>Creciente</v>
          </cell>
          <cell r="V528" t="str">
            <v>=</v>
          </cell>
          <cell r="W528">
            <v>0.85</v>
          </cell>
          <cell r="X528" t="str">
            <v>&lt;</v>
          </cell>
          <cell r="Y528">
            <v>0.85</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 y politica de cero papel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T529" t="str">
            <v>proceso</v>
          </cell>
          <cell r="U529" t="str">
            <v>Creciente</v>
          </cell>
          <cell r="V529" t="str">
            <v>=</v>
          </cell>
          <cell r="W529">
            <v>0.85</v>
          </cell>
          <cell r="X529" t="str">
            <v>&lt;</v>
          </cell>
          <cell r="Y529">
            <v>0.85</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H539" t="str">
            <v>x</v>
          </cell>
          <cell r="J539" t="str">
            <v>Muestra el capital neto de trabajo una vez restado las obligaciones o pasivos a corto plazo,  es decir permite determinar los recursos con los que cuenta después de cubrir los pasivos menores a un año.</v>
          </cell>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H540" t="str">
            <v>x</v>
          </cell>
          <cell r="J540" t="str">
            <v>Establecer el porcentaje de financiamiento que tiene la Institución con recursos de terceros (prestamos) para la obtención de activos, es decir mide su capacidad de pago</v>
          </cell>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T553" t="str">
            <v>resultado</v>
          </cell>
          <cell r="U553" t="str">
            <v>Creciente</v>
          </cell>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T554" t="str">
            <v>resultado</v>
          </cell>
          <cell r="U554" t="str">
            <v>Decreciente</v>
          </cell>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T555" t="str">
            <v>resultado</v>
          </cell>
          <cell r="U555" t="str">
            <v>Decreciente</v>
          </cell>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T561" t="str">
            <v>resultado</v>
          </cell>
          <cell r="U561" t="str">
            <v>Decreciente</v>
          </cell>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T562" t="str">
            <v>resultado</v>
          </cell>
          <cell r="U562" t="str">
            <v>Decreciente</v>
          </cell>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T563" t="str">
            <v>resultado</v>
          </cell>
          <cell r="U563" t="str">
            <v>Decreciente</v>
          </cell>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T564" t="str">
            <v>resultado</v>
          </cell>
          <cell r="U564" t="str">
            <v>Decreciente</v>
          </cell>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T565" t="str">
            <v>resultado</v>
          </cell>
          <cell r="U565" t="str">
            <v>Decreciente</v>
          </cell>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T566" t="str">
            <v>resultado</v>
          </cell>
          <cell r="U566" t="str">
            <v>Decreciente</v>
          </cell>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T567" t="str">
            <v>resultado</v>
          </cell>
          <cell r="U567" t="str">
            <v>Decreciente</v>
          </cell>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T568" t="str">
            <v>resultado</v>
          </cell>
          <cell r="U568" t="str">
            <v>Decreciente</v>
          </cell>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T569" t="str">
            <v>resultado</v>
          </cell>
          <cell r="U569" t="str">
            <v>Decreciente</v>
          </cell>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T570" t="str">
            <v>resultado</v>
          </cell>
          <cell r="U570" t="str">
            <v>Decreciente</v>
          </cell>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T571" t="str">
            <v>resultado</v>
          </cell>
          <cell r="U571" t="str">
            <v>Creciente</v>
          </cell>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T572" t="str">
            <v>resultado</v>
          </cell>
          <cell r="U572" t="str">
            <v>Creciente</v>
          </cell>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T573" t="str">
            <v>resultado</v>
          </cell>
          <cell r="U573" t="str">
            <v>Creciente</v>
          </cell>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T574" t="str">
            <v>resultado</v>
          </cell>
          <cell r="U574" t="str">
            <v>Creciente</v>
          </cell>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T575" t="str">
            <v>resultado</v>
          </cell>
          <cell r="U575" t="str">
            <v>Decreciente</v>
          </cell>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T576" t="str">
            <v>resultado</v>
          </cell>
          <cell r="U576" t="str">
            <v>Creciente</v>
          </cell>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T577" t="str">
            <v>resultado</v>
          </cell>
          <cell r="U577" t="str">
            <v>Creciente</v>
          </cell>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T578" t="str">
            <v>resultado</v>
          </cell>
          <cell r="U578" t="str">
            <v>Creciente</v>
          </cell>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T579" t="str">
            <v>resultado</v>
          </cell>
          <cell r="U579" t="str">
            <v>Creciente</v>
          </cell>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T580" t="str">
            <v>resultado</v>
          </cell>
          <cell r="U580" t="str">
            <v>Creciente</v>
          </cell>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T581" t="str">
            <v>resultado</v>
          </cell>
          <cell r="U581" t="str">
            <v>Creciente</v>
          </cell>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T582" t="str">
            <v>resultado</v>
          </cell>
          <cell r="U582" t="str">
            <v>Creciente</v>
          </cell>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T583" t="str">
            <v>resultado</v>
          </cell>
          <cell r="U583" t="str">
            <v>Creciente</v>
          </cell>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T584" t="str">
            <v>resultado</v>
          </cell>
          <cell r="U584" t="str">
            <v>Creciente</v>
          </cell>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T585" t="str">
            <v>resultado</v>
          </cell>
          <cell r="U585" t="str">
            <v>Creciente</v>
          </cell>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T586" t="str">
            <v>resultado</v>
          </cell>
          <cell r="U586" t="str">
            <v>Creciente</v>
          </cell>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T587" t="str">
            <v>resultado</v>
          </cell>
          <cell r="U587" t="str">
            <v>Creciente</v>
          </cell>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T588" t="str">
            <v>resultado</v>
          </cell>
          <cell r="U588" t="str">
            <v>Creciente</v>
          </cell>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T590" t="str">
            <v>resultado</v>
          </cell>
          <cell r="U590" t="str">
            <v>Decreciente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T591" t="str">
            <v>resultado</v>
          </cell>
          <cell r="U591" t="str">
            <v>Decreciente</v>
          </cell>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T592" t="str">
            <v>resultado</v>
          </cell>
          <cell r="U592" t="str">
            <v>Decreciente</v>
          </cell>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T593" t="str">
            <v>resultado</v>
          </cell>
          <cell r="U593" t="str">
            <v>Decreciente</v>
          </cell>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T594" t="str">
            <v>resultado</v>
          </cell>
          <cell r="U594" t="str">
            <v>Decreciente</v>
          </cell>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T595" t="str">
            <v>resultado</v>
          </cell>
          <cell r="U595" t="str">
            <v>Creciente</v>
          </cell>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T596" t="str">
            <v>resultado</v>
          </cell>
          <cell r="U596" t="str">
            <v>Creciente</v>
          </cell>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T597" t="str">
            <v>resultado</v>
          </cell>
          <cell r="U597" t="str">
            <v>Creciente</v>
          </cell>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K598" t="str">
            <v>Resolución 408</v>
          </cell>
          <cell r="L598" t="str">
            <v>Anual</v>
          </cell>
          <cell r="M598" t="str">
            <v>Promedio de la calificación de autoevaluación en la vigencia evaluada</v>
          </cell>
          <cell r="N598" t="str">
            <v>Promedio de calificación de autoevaluación de la vigencia anterior.</v>
          </cell>
          <cell r="Q598" t="str">
            <v>Proporción</v>
          </cell>
          <cell r="R598" t="str">
            <v>Promedio de la calificación de autoevaluación en la vigencia evaluada/ Promedio de calificación de autoevaluación de la vigencia anterior.</v>
          </cell>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Q600" t="str">
            <v>Proporción</v>
          </cell>
          <cell r="R600" t="str">
            <v>Número de metas del Plan Operativo Anual cumplidas en la vigencia objeto de evaluación  / Número de metas Plan Operativo Anual programadas en la vigencia objeto de evaluación.</v>
          </cell>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K606" t="str">
            <v>Resolución 408</v>
          </cell>
          <cell r="L606" t="str">
            <v>Anual</v>
          </cell>
          <cell r="M606" t="str">
            <v>Cumplimiento oportuno de los informes, en terminos de la normatividad vigente.</v>
          </cell>
          <cell r="N606" t="str">
            <v>N/A</v>
          </cell>
          <cell r="Q606" t="str">
            <v>Cantidad</v>
          </cell>
          <cell r="R606" t="str">
            <v>Cumplimiento oportuno de los informes, en terminos de la normatividad vigente.</v>
          </cell>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K607" t="str">
            <v>Resolución 408</v>
          </cell>
          <cell r="L607" t="str">
            <v>Anual</v>
          </cell>
          <cell r="M607" t="str">
            <v xml:space="preserve">Cumplimiento oportuno de los informes, en terminos de la normatividad vigente, de la vigencia objeto de evaluación. </v>
          </cell>
          <cell r="N607" t="str">
            <v>N/A</v>
          </cell>
          <cell r="Q607" t="str">
            <v>Cantidad</v>
          </cell>
          <cell r="R607" t="str">
            <v xml:space="preserve">Cumplimiento oportuno de los informes, en terminos de la normatividad vigente, de la vigencia objeto de evaluación. </v>
          </cell>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J611" t="str">
            <v>Dar a conocer el porcentaje de demanda insatisfecha de las pruebas contratadas que no se pueden realizar</v>
          </cell>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J612" t="str">
            <v xml:space="preserve">realizar seguimiento a los procedimientos que no se pudieron realizar por indebida preparacion en los servicios de hospitalización </v>
          </cell>
          <cell r="L612" t="str">
            <v>Trimestral</v>
          </cell>
          <cell r="M612" t="str">
            <v xml:space="preserve">Numero de procedimientos que no pudieron realzar por mala preparacion </v>
          </cell>
          <cell r="N612" t="str">
            <v>Número de procedimientos programados en el periodo</v>
          </cell>
          <cell r="O612" t="str">
            <v>Cirugía</v>
          </cell>
          <cell r="P612" t="str">
            <v>Cirugía</v>
          </cell>
          <cell r="Q612" t="str">
            <v>%</v>
          </cell>
          <cell r="R612" t="str">
            <v>Numero de procedimientos que no pudieron realzar por mala preparacion  / Número de procedimientos programados en el periodo *100</v>
          </cell>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3281</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3281</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3282</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v>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15</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J628" t="str">
            <v xml:space="preserve">Garantizar que las remisiones realizadas desde los servicios asistenciales sean clínicamente justificadas, oportunas y adecuadas al nivel de complejidad requerido, con el fin de asegurar la continuidad del cuidado, evitar sobrecarga en los servicios de referencia y optimizar el uso eficiente de los recursos en salud."
</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J631" t="str">
            <v>Medir la proporción de eventos relacionados con la terapia nutricional con el fin de disminuir su prevalencia</v>
          </cell>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T632" t="str">
            <v>proceso</v>
          </cell>
          <cell r="U632" t="str">
            <v>Creciente</v>
          </cell>
          <cell r="V632" t="str">
            <v>≥</v>
          </cell>
          <cell r="W632">
            <v>0.85</v>
          </cell>
          <cell r="X632" t="str">
            <v>&lt;</v>
          </cell>
          <cell r="Y632">
            <v>0.85</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U633" t="str">
            <v>Creciente</v>
          </cell>
          <cell r="V633" t="str">
            <v>=</v>
          </cell>
          <cell r="W633">
            <v>1</v>
          </cell>
          <cell r="X633" t="str">
            <v>&lt;</v>
          </cell>
          <cell r="Y633">
            <v>1</v>
          </cell>
        </row>
        <row r="634">
          <cell r="A634">
            <v>630</v>
          </cell>
          <cell r="B634" t="str">
            <v>Integralidad y efectividad en la prestación de servicios de salud</v>
          </cell>
          <cell r="C634" t="str">
            <v>Garantizar la accesibilidad, integralidad en los servicios, complementariedad y respaldo de las interdependencias</v>
          </cell>
          <cell r="D634" t="str">
            <v>Tiempo de respuesta de la interconsulta de Psicologia en hospitalización - URGENTE</v>
          </cell>
          <cell r="E634" t="str">
            <v>Apoyo psicosocial</v>
          </cell>
          <cell r="F634" t="str">
            <v>Apoyo Psicosocial</v>
          </cell>
          <cell r="G634" t="str">
            <v>x</v>
          </cell>
          <cell r="J634" t="str">
            <v>Teniendo en cuenta el nivel de complejidad de la institución se requiere garantizar oportunidad y continuidad en la atención especializada. Al no tener una respuesta oportuna se pueden generar falencias  en el diagnóstico y manejo integral del paciente.</v>
          </cell>
          <cell r="L634" t="str">
            <v>Trimestral</v>
          </cell>
          <cell r="M634" t="str">
            <v>Sumatoria del número de horas transcurridas entre la solicitud de la interconsulta y el momento en el cual es atendido por parte del médico especialista</v>
          </cell>
          <cell r="N634" t="str">
            <v>Número de pacientes interconsultados</v>
          </cell>
          <cell r="O634" t="str">
            <v>Dinamica Gerencial Hospitalaria - DGH</v>
          </cell>
          <cell r="P634" t="str">
            <v>Dinamica Gerencial Hospitalaria - DGH</v>
          </cell>
          <cell r="Q634" t="str">
            <v>Horas</v>
          </cell>
          <cell r="R634" t="str">
            <v>Sumatoria del número de horas transcurridas entre la solicitud de la interconsulta y el momento en el cual es atendido por parte del médico especialista / Número de pacientes interconsultados</v>
          </cell>
          <cell r="T634" t="str">
            <v>resultado</v>
          </cell>
          <cell r="U634" t="str">
            <v>Decreciente</v>
          </cell>
          <cell r="V634" t="str">
            <v>≤</v>
          </cell>
          <cell r="W634">
            <v>2</v>
          </cell>
          <cell r="X634" t="str">
            <v>&gt;</v>
          </cell>
          <cell r="Y634">
            <v>2</v>
          </cell>
        </row>
        <row r="635">
          <cell r="A635">
            <v>631</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REGULAR</v>
          </cell>
          <cell r="E635" t="str">
            <v>Apoyo psicosocial</v>
          </cell>
          <cell r="F635" t="str">
            <v>Apoyo Psicosocial</v>
          </cell>
          <cell r="G635" t="str">
            <v>x</v>
          </cell>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T635" t="str">
            <v>resultado</v>
          </cell>
          <cell r="U635" t="str">
            <v>Decreciente</v>
          </cell>
          <cell r="V635" t="str">
            <v>≤</v>
          </cell>
          <cell r="W635">
            <v>12</v>
          </cell>
          <cell r="X635" t="str">
            <v>&gt;</v>
          </cell>
          <cell r="Y635">
            <v>12</v>
          </cell>
        </row>
        <row r="636">
          <cell r="A636">
            <v>632</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PRIORITARIA</v>
          </cell>
          <cell r="E636" t="str">
            <v>Apoyo psicosocial</v>
          </cell>
          <cell r="F636" t="str">
            <v>Apoyo Psicosocial</v>
          </cell>
          <cell r="G636" t="str">
            <v>x</v>
          </cell>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T636" t="str">
            <v>resultado</v>
          </cell>
          <cell r="U636" t="str">
            <v>Decreciente</v>
          </cell>
          <cell r="V636" t="str">
            <v>≤</v>
          </cell>
          <cell r="W636">
            <v>6</v>
          </cell>
          <cell r="X636" t="str">
            <v>&gt;</v>
          </cell>
          <cell r="Y636">
            <v>6</v>
          </cell>
        </row>
        <row r="637">
          <cell r="A637">
            <v>629</v>
          </cell>
          <cell r="B637" t="str">
            <v>Integralidad y efectividad en la prestación de servicios de salud</v>
          </cell>
          <cell r="C637" t="str">
            <v>Garantizar la accesibilidad, integralidad en los servicios, complementariedad y respaldo de las interdependencias</v>
          </cell>
          <cell r="D637" t="str">
            <v>Adherencia de la guía de transfusión de hemocomponentes</v>
          </cell>
          <cell r="E637" t="str">
            <v>Apoyo diagnóstico y complementación terapeutica</v>
          </cell>
          <cell r="F637" t="str">
            <v>banco de sangre</v>
          </cell>
          <cell r="G637" t="str">
            <v>x</v>
          </cell>
          <cell r="J637" t="str">
            <v>Medir la adherencia a protocolos, procedimientos y manuales realacionados a la transfusión de hemocomponentes, desde la preparación hasta la devolución de los restos de la bolsa transfundida</v>
          </cell>
          <cell r="L637" t="str">
            <v>Trimestral</v>
          </cell>
          <cell r="M637" t="str">
            <v>sumatoria de items en cumplimiento</v>
          </cell>
          <cell r="N637" t="str">
            <v>total de items evaluados</v>
          </cell>
          <cell r="O637" t="str">
            <v>banco de sangre</v>
          </cell>
          <cell r="P637" t="str">
            <v>banco de sangre</v>
          </cell>
          <cell r="Q637" t="str">
            <v>%</v>
          </cell>
          <cell r="R637" t="str">
            <v>sumatoria de items en cumplimiento / total de items evaluados *100</v>
          </cell>
          <cell r="T637" t="str">
            <v>resultado</v>
          </cell>
          <cell r="U637" t="str">
            <v>Creciente</v>
          </cell>
          <cell r="V637" t="str">
            <v>≥</v>
          </cell>
          <cell r="W637">
            <v>0.85</v>
          </cell>
          <cell r="X637" t="str">
            <v>&lt;</v>
          </cell>
          <cell r="Y637">
            <v>0.85</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T640" t="str">
            <v>proceso</v>
          </cell>
          <cell r="U640" t="str">
            <v>Creciente</v>
          </cell>
          <cell r="V640" t="str">
            <v>≥</v>
          </cell>
          <cell r="W640">
            <v>0.85</v>
          </cell>
          <cell r="X640" t="str">
            <v>&lt;</v>
          </cell>
          <cell r="Y640">
            <v>0.85</v>
          </cell>
        </row>
        <row r="641">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J641" t="str">
            <v>Evaluar la adherencia del equipo de salud a las normas técnicas de obligatorio cumplimiento, así como la pertinencia y oportunidad en la toma de decisiones, según registros de las historias clínicas electrónicas.</v>
          </cell>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H650" t="str">
            <v>x</v>
          </cell>
          <cell r="J650" t="str">
            <v xml:space="preserve">Evaluar la eficienciencia en la gestion a respuestas a glosas, con el fin de mejorar la relacion con la s enetidades responsables de pago y optimizar el flujo de caja de la istitucion </v>
          </cell>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H651" t="str">
            <v>x</v>
          </cell>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J652" t="str">
            <v>Determinar el numero de casos y las causas por las que no se puede dar respuesta a los servicios ofrecidos en el portafolio de servicios de Urgencias Adultos durante el periodo evaluado</v>
          </cell>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J653" t="str">
            <v>Medir el tiempo transcurrido entre la indicación médica de cirugía urgente prioridad II y su realización, para garantizar atención oportuna y reducir riesgos clínicos asociados a la demora.</v>
          </cell>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J654" t="str">
            <v>Garantizar que los pacientes con diagnóstico crítico reciban intervención quirúrgica de forma inmediata o en el menor tiempo posible, minimizando la mortalidad y las complicaciones graves.</v>
          </cell>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J657" t="str">
            <v>Medir el tiempo transcurrido entre la indicación médica de cirugía urgente prioridad II y su realización, para garantizar atención oportuna y reducir riesgos clínicos asociados a la demora.</v>
          </cell>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J658" t="str">
            <v>Garantizar que los pacientes con diagnóstico crítico reciban intervención quirúrgica de forma inmediata o en el menor tiempo posible, minimizando la mortalidad y las complicaciones graves.</v>
          </cell>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J659" t="str">
            <v>Medir la frecuencia de pacientes que presentan complicaciones atribuibles al uso de medios de contraste, con el fin de identificar riesgos y mejorar los protocolos de seguridad en procedimientos diagnósticos y terapéuticos.</v>
          </cell>
          <cell r="L659" t="str">
            <v>Trimestral</v>
          </cell>
          <cell r="M659" t="str">
            <v>Número de pacientes que presentaron una o más complicaciones atribuibles al uso de medios de contraste (como reacciones alérgicas, nefropatía por contraste, etc.).</v>
          </cell>
          <cell r="N659" t="str">
            <v>Total de pacientes a los que se les administró algún medio de contraste durante procedimientos diagnósticos o terapéuticos en el periodo evaluado.</v>
          </cell>
          <cell r="O659" t="str">
            <v>Registros clínicos, notificación de eventos adversos, bases de datos de reacciones adversas (farmacovigilancia), reportes del comité de seguridad del paciente</v>
          </cell>
          <cell r="P659" t="str">
            <v>DINAMICA GERENCIAL</v>
          </cell>
          <cell r="Q659" t="str">
            <v>%</v>
          </cell>
          <cell r="R659" t="str">
            <v>Número de pacientes que presentaron una o más complicaciones atribuibles al uso de medios de contraste (como reacciones alérgicas, nefropatía por contraste, etc.). / Total de pacientes a los que se les administró algún medio de contraste durante procedimientos diagnósticos o terapéuticos en el periodo evaluado. *100</v>
          </cell>
          <cell r="T659" t="str">
            <v>resultado</v>
          </cell>
          <cell r="U659" t="str">
            <v>Decreciente</v>
          </cell>
          <cell r="V659" t="str">
            <v>≥</v>
          </cell>
          <cell r="W659">
            <v>0.01</v>
          </cell>
          <cell r="X659" t="str">
            <v>&lt;</v>
          </cell>
          <cell r="Y659">
            <v>0.01</v>
          </cell>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T661" t="str">
            <v>proceso</v>
          </cell>
          <cell r="U661" t="str">
            <v>Creciente</v>
          </cell>
          <cell r="V661" t="str">
            <v>≥</v>
          </cell>
          <cell r="W661">
            <v>0.8</v>
          </cell>
          <cell r="X661" t="str">
            <v>&lt;</v>
          </cell>
          <cell r="Y661">
            <v>0.8</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v>
          </cell>
          <cell r="X662" t="str">
            <v>&lt;</v>
          </cell>
          <cell r="Y662">
            <v>0.8</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v>
          </cell>
          <cell r="X663" t="str">
            <v>&lt;</v>
          </cell>
          <cell r="Y663">
            <v>0.8</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v>
          </cell>
          <cell r="X664" t="str">
            <v>&lt;</v>
          </cell>
          <cell r="Y664">
            <v>0.8</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v>
          </cell>
          <cell r="X665" t="str">
            <v>&lt;</v>
          </cell>
          <cell r="Y665">
            <v>0.8</v>
          </cell>
        </row>
        <row r="666">
          <cell r="A666">
            <v>674</v>
          </cell>
          <cell r="B666" t="str">
            <v>Integralidad y efectividad en la prestación de servicios de salud</v>
          </cell>
          <cell r="C666" t="str">
            <v>Garantizar la accesibilidad, integralidad en los servicios, complementariedad y respaldo de las interdependencias</v>
          </cell>
          <cell r="D666" t="str">
            <v>Calidad de registro en la historia clinica Enfermeria</v>
          </cell>
          <cell r="E666" t="str">
            <v>Consulta Externa</v>
          </cell>
          <cell r="F666" t="str">
            <v>cardiologia</v>
          </cell>
          <cell r="G666" t="str">
            <v>x</v>
          </cell>
          <cell r="J6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L666" t="str">
            <v>Trimestral</v>
          </cell>
          <cell r="M666" t="str">
            <v>Criterios de calidad de historia clinica evaluados que cumplen</v>
          </cell>
          <cell r="N666" t="str">
            <v>Total de criterios de calidad de historia clinica evaluados</v>
          </cell>
          <cell r="O666" t="str">
            <v>aplicativo de monitorización de historias clínicas</v>
          </cell>
          <cell r="P666" t="str">
            <v>aplicativo de monitorización de historias clínicas</v>
          </cell>
          <cell r="Q666" t="str">
            <v>%</v>
          </cell>
          <cell r="R666" t="str">
            <v>Criterios de calidad de historia clinica evaluados que cumplen / Total de criterios de calidad de historia clinica evaluados *100</v>
          </cell>
          <cell r="T666" t="str">
            <v>proceso</v>
          </cell>
          <cell r="U666" t="str">
            <v>Creciente</v>
          </cell>
          <cell r="V666" t="str">
            <v>≥</v>
          </cell>
          <cell r="W666">
            <v>0.85</v>
          </cell>
          <cell r="X666" t="str">
            <v>&lt;</v>
          </cell>
          <cell r="Y666">
            <v>0.85</v>
          </cell>
        </row>
        <row r="667">
          <cell r="A667">
            <v>675</v>
          </cell>
          <cell r="B667" t="str">
            <v>Integralidad y efectividad en la prestación de servicios de salud</v>
          </cell>
          <cell r="C667" t="str">
            <v>Garantizar la accesibilidad, integralidad en los servicios, complementariedad y respaldo de las interdependencias</v>
          </cell>
          <cell r="D667" t="str">
            <v>Porcentaje de adherencia a Protocolos de enfermeria</v>
          </cell>
          <cell r="E667" t="str">
            <v>Consulta Externa</v>
          </cell>
          <cell r="F667" t="str">
            <v>cardiologia</v>
          </cell>
          <cell r="G667" t="str">
            <v>x</v>
          </cell>
          <cell r="J667"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L667" t="str">
            <v>Trimestral</v>
          </cell>
          <cell r="M667" t="str">
            <v xml:space="preserve">Número de protocolos con cumplimiento mayor al estándar establecido X 100 </v>
          </cell>
          <cell r="N667" t="str">
            <v xml:space="preserve"> Total protocolos evaluados</v>
          </cell>
          <cell r="O667" t="str">
            <v>Consolidado Adherencia a protocolos de enfermeria</v>
          </cell>
          <cell r="P667" t="str">
            <v>Consolidado Adherencia a Protocolos de enfermeria</v>
          </cell>
          <cell r="Q667" t="str">
            <v>%</v>
          </cell>
          <cell r="R667" t="str">
            <v>Número de protocolos con cumplimiento mayor al estándar establecido X 100  /  Total protocolos evaluados *100</v>
          </cell>
          <cell r="T667" t="str">
            <v>proceso</v>
          </cell>
          <cell r="U667" t="str">
            <v>Creciente</v>
          </cell>
          <cell r="V667" t="str">
            <v>≥</v>
          </cell>
          <cell r="W667">
            <v>0.85</v>
          </cell>
          <cell r="X667" t="str">
            <v>&lt;</v>
          </cell>
          <cell r="Y667">
            <v>0.85</v>
          </cell>
        </row>
        <row r="668">
          <cell r="A668">
            <v>676</v>
          </cell>
          <cell r="B668" t="str">
            <v>Integralidad y efectividad en la prestación de servicios de salud</v>
          </cell>
          <cell r="C668" t="str">
            <v>Garantizar la accesibilidad, integralidad en los servicios, complementariedad y respaldo de las interdependencias</v>
          </cell>
          <cell r="D668" t="str">
            <v>Formulación de proyectos de inversión</v>
          </cell>
          <cell r="E668" t="str">
            <v>Direcciónamiento Estratégico</v>
          </cell>
          <cell r="F668" t="str">
            <v>Gestion de proyectos</v>
          </cell>
          <cell r="I668" t="str">
            <v>x</v>
          </cell>
          <cell r="J668"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68" t="str">
            <v xml:space="preserve">Resolución 2053 de 2019 - Requisitos para la expedición de los conceptos técnicos de viabilidad de los proyectos de inversión
Resolución 400 de 2024 – Por la cual se modifica el artículo 7 de la Resolución 2053 de 2019.
</v>
          </cell>
          <cell r="L668" t="str">
            <v>Trimestral</v>
          </cell>
          <cell r="M668" t="str">
            <v>Número de proyectos en face de formulacion</v>
          </cell>
          <cell r="N668" t="str">
            <v>Número de proyectos Requeridos</v>
          </cell>
          <cell r="O668" t="str">
            <v>Banco de Proyectos / Plan bienal de Inversiones subproceso Gestión de Proyectos</v>
          </cell>
          <cell r="P668" t="str">
            <v>Informes de subproceso Gestión de Proyectos</v>
          </cell>
          <cell r="Q668" t="str">
            <v>Cantidad</v>
          </cell>
          <cell r="R668" t="str">
            <v>Número de proyectos en face de formulacion / Número de proyectos Requeridos</v>
          </cell>
          <cell r="T668" t="str">
            <v>Resultado</v>
          </cell>
          <cell r="U668" t="str">
            <v>Creciente</v>
          </cell>
          <cell r="V668" t="str">
            <v>≥</v>
          </cell>
          <cell r="W668">
            <v>1</v>
          </cell>
          <cell r="X668" t="str">
            <v>&lt;</v>
          </cell>
          <cell r="Y668">
            <v>1</v>
          </cell>
        </row>
        <row r="669">
          <cell r="A669">
            <v>677</v>
          </cell>
          <cell r="B669" t="str">
            <v>Integralidad y efectividad en la prestación de servicios de salud</v>
          </cell>
          <cell r="C669" t="str">
            <v>Garantizar la accesibilidad, integralidad en los servicios, complementariedad y respaldo de las interdependencias</v>
          </cell>
          <cell r="D669" t="str">
            <v xml:space="preserve">Viabilizacion de proyectos de Inversion </v>
          </cell>
          <cell r="E669" t="str">
            <v>Direcciónamiento Estratégico</v>
          </cell>
          <cell r="F669" t="str">
            <v>Gestion de proyectos</v>
          </cell>
          <cell r="I669" t="str">
            <v>x</v>
          </cell>
          <cell r="J669"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69" t="str">
            <v xml:space="preserve">Resolución 2053 de 2019 - Requisitos para la expedición de los conceptos técnicos de viabilidad de los proyectos de inversión
Resolución 400 de 2024 – Por la cual se modifica el artículo 7 de la Resolución 2053 de 2019.
</v>
          </cell>
          <cell r="L669" t="str">
            <v>Trimestral</v>
          </cell>
          <cell r="M669" t="str">
            <v xml:space="preserve">Número de proyectos viabilizados </v>
          </cell>
          <cell r="N669" t="str">
            <v>Número de proyectos de inversión formulados</v>
          </cell>
          <cell r="O669" t="str">
            <v>Viabilidad Técnica por parte de la entidad territorial de orden departamental y nacional</v>
          </cell>
          <cell r="P669" t="str">
            <v>Informes de subproceso Gestión de Proyectos</v>
          </cell>
          <cell r="Q669" t="str">
            <v>Cantidad</v>
          </cell>
          <cell r="R669" t="str">
            <v>Número de proyectos viabilizados  / Número de proyectos de inversión formulados</v>
          </cell>
          <cell r="T669" t="str">
            <v>Resultado</v>
          </cell>
          <cell r="U669" t="str">
            <v>Creciente</v>
          </cell>
          <cell r="V669" t="str">
            <v>≥</v>
          </cell>
          <cell r="W669">
            <v>1</v>
          </cell>
          <cell r="X669" t="str">
            <v>&lt;</v>
          </cell>
          <cell r="Y669">
            <v>1</v>
          </cell>
        </row>
        <row r="670">
          <cell r="A670">
            <v>678</v>
          </cell>
          <cell r="B670" t="str">
            <v>Integralidad y efectividad en la prestación de servicios de salud</v>
          </cell>
          <cell r="C670" t="str">
            <v>Garantizar la accesibilidad, integralidad en los servicios, complementariedad y respaldo de las interdependencias</v>
          </cell>
          <cell r="D670" t="str">
            <v>Gestión de recursos financieros para proyectos de inversión</v>
          </cell>
          <cell r="E670" t="str">
            <v>Direcciónamiento Estratégico</v>
          </cell>
          <cell r="F670" t="str">
            <v>Gestion de proyectos</v>
          </cell>
          <cell r="I670" t="str">
            <v>x</v>
          </cell>
          <cell r="J670"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70" t="str">
            <v xml:space="preserve">Resolución 2053 de 2019 - Requisitos para la expedición de los conceptos técnicos de viabilidad de los proyectos de inversión
Resolución 400 de 2024 – Por la cual se modifica el artículo 7 de la Resolución 2053 de 2019.
</v>
          </cell>
          <cell r="L670" t="str">
            <v>Trimestral</v>
          </cell>
          <cell r="M670" t="str">
            <v>Número de proyectos con asignacion de recursos</v>
          </cell>
          <cell r="N670" t="str">
            <v xml:space="preserve">Número de proyectos viabilizados </v>
          </cell>
          <cell r="O670" t="str">
            <v>Carta de asignación de recursos / Resolucion por parte de la Entidad territorial de orden departamental y nacional</v>
          </cell>
          <cell r="P670" t="str">
            <v>Viabilidad Técnica por parte de la entidad territorial de orden departamental y nacional</v>
          </cell>
          <cell r="Q670" t="str">
            <v>Cantidad</v>
          </cell>
          <cell r="R670" t="str">
            <v xml:space="preserve">Número de proyectos con asignacion de recursos / Número de proyectos viabilizados </v>
          </cell>
          <cell r="T670" t="str">
            <v>Resultado</v>
          </cell>
          <cell r="U670" t="str">
            <v>Creciente</v>
          </cell>
          <cell r="V670" t="str">
            <v>≥</v>
          </cell>
          <cell r="W670">
            <v>1</v>
          </cell>
          <cell r="X670" t="str">
            <v>&lt;</v>
          </cell>
          <cell r="Y670">
            <v>1</v>
          </cell>
        </row>
        <row r="671">
          <cell r="A671">
            <v>679</v>
          </cell>
          <cell r="B671" t="str">
            <v>Integralidad y efectividad en la prestación de servicios de salud</v>
          </cell>
          <cell r="C671" t="str">
            <v>Garantizar la accesibilidad, integralidad en los servicios, complementariedad y respaldo de las interdependencias</v>
          </cell>
          <cell r="D671" t="str">
            <v>Acompañamiento al desarrollo de los proyectos de inversión en ejecución</v>
          </cell>
          <cell r="E671" t="str">
            <v>Direcciónamiento Estratégico</v>
          </cell>
          <cell r="F671" t="str">
            <v>Gestion de proyectos</v>
          </cell>
          <cell r="I671" t="str">
            <v>x</v>
          </cell>
          <cell r="J671" t="str">
            <v>Gestionar los proyectos de inversión en su fase de formulación, apoyando los mismos en su fase de ejecución y seguimiento, conforme a la normatividad vigente, para cumplir el plan de desarrollo, la planeación estratégica institucional y el fortalecimiento de la gestión organizacional, mediante la asesoría y acompañamiento a los diferentes procesos del HUSJ según metodologías establecidas.</v>
          </cell>
          <cell r="K671" t="str">
            <v xml:space="preserve">Resolución 2053 de 2019 - Requisitos para la expedición de los conceptos técnicos de viabilidad de los proyectos de inversión
Resolución 400 de 2024 – Por la cual se modifica el artículo 7 de la Resolución 2053 de 2019.
</v>
          </cell>
          <cell r="L671" t="str">
            <v>Trimestral</v>
          </cell>
          <cell r="M671" t="str">
            <v>Número de proyectos con seguimiento mensual</v>
          </cell>
          <cell r="N671" t="str">
            <v xml:space="preserve">Número de proyectos en ejecucion </v>
          </cell>
          <cell r="O671" t="str">
            <v>Informes de supervisión e interventoría</v>
          </cell>
          <cell r="P671" t="str">
            <v>Informes de subproceso Gestión de Proyectos</v>
          </cell>
          <cell r="Q671" t="str">
            <v>Cantidad</v>
          </cell>
          <cell r="R671" t="str">
            <v xml:space="preserve">Número de proyectos con seguimiento mensual / Número de proyectos en ejecucion </v>
          </cell>
          <cell r="T671" t="str">
            <v>Resultado</v>
          </cell>
          <cell r="U671" t="str">
            <v>Creciente</v>
          </cell>
          <cell r="V671" t="str">
            <v>≥</v>
          </cell>
          <cell r="W671">
            <v>10</v>
          </cell>
          <cell r="X671" t="str">
            <v>&lt;</v>
          </cell>
          <cell r="Y671">
            <v>10</v>
          </cell>
        </row>
        <row r="672">
          <cell r="A672">
            <v>680</v>
          </cell>
          <cell r="B672" t="str">
            <v>Hospital líder en buenas prácticas de gobierno corporativo y de gestión pública</v>
          </cell>
          <cell r="C672" t="str">
            <v>Garantizar rentabilidad, competitividad y sostenibilidad financiera</v>
          </cell>
          <cell r="D672" t="str">
            <v>Porcentaje de Pacientes informados sobre cancelacion copagos</v>
          </cell>
          <cell r="E672" t="str">
            <v>Gestión Financiera</v>
          </cell>
          <cell r="F672" t="str">
            <v>Facturación</v>
          </cell>
          <cell r="H672" t="str">
            <v>x</v>
          </cell>
          <cell r="J672" t="str">
            <v>medir el porcentaje de pacientes que recibieron información sobre los valores a cancelar por concepto de copagos y cuotas moderadoras trimestral</v>
          </cell>
          <cell r="L672" t="str">
            <v>Trimestral</v>
          </cell>
          <cell r="M672" t="str">
            <v>Numero de pacientes que reciberon la información sobre los costos a cancelar</v>
          </cell>
          <cell r="N672" t="str">
            <v>total de Pacientes encuestados en el trimestre</v>
          </cell>
          <cell r="O672" t="str">
            <v>DGH</v>
          </cell>
          <cell r="P672" t="str">
            <v>Matriz de Encuestas de Satisfacción -SIAU</v>
          </cell>
          <cell r="Q672" t="str">
            <v>%</v>
          </cell>
          <cell r="R672" t="str">
            <v>Numero de pacientes que reciberon la información sobre los costos a cancelar / total de Pacientes encuestados en el trimestre *100</v>
          </cell>
          <cell r="T672" t="str">
            <v>resultado</v>
          </cell>
          <cell r="U672" t="str">
            <v>Creciente</v>
          </cell>
          <cell r="V672" t="str">
            <v>≥</v>
          </cell>
          <cell r="W672">
            <v>0.85</v>
          </cell>
          <cell r="X672" t="str">
            <v>≤</v>
          </cell>
          <cell r="Y672">
            <v>0.85</v>
          </cell>
        </row>
        <row r="673">
          <cell r="A673">
            <v>681</v>
          </cell>
          <cell r="B673" t="str">
            <v>Integralidad y efectividad en la prestación de servicios de salud</v>
          </cell>
          <cell r="C673" t="str">
            <v>Garantizar la accesibilidad, integralidad en los servicios, complementariedad y respaldo de las interdependencias</v>
          </cell>
          <cell r="D673" t="str">
            <v>Proporción de Tratamientos terminados en rehabilitación</v>
          </cell>
          <cell r="E673" t="str">
            <v>Apoyo diagnóstico y complementación terapeutica</v>
          </cell>
          <cell r="F673" t="str">
            <v>rehabilitacion</v>
          </cell>
          <cell r="G673" t="str">
            <v>x</v>
          </cell>
          <cell r="J673" t="str">
            <v>Medir la proporción que terminados de acuerdo al plan y objetivos establecidos</v>
          </cell>
          <cell r="L673" t="str">
            <v>Trimestral</v>
          </cell>
          <cell r="M673" t="str">
            <v>Numero de pacientes terminaron tratamiento en RH</v>
          </cell>
          <cell r="N673" t="str">
            <v>Número total de pacientes en tratamiento en RH</v>
          </cell>
          <cell r="O673" t="str">
            <v>Dinamica Gerencial</v>
          </cell>
          <cell r="P673" t="str">
            <v>Dinamica Gerencial</v>
          </cell>
          <cell r="Q673" t="str">
            <v>%</v>
          </cell>
          <cell r="R673" t="str">
            <v>Numero de pacientes terminaron tratamiento en RH / Número total de pacientes en tratamiento en RH *100</v>
          </cell>
          <cell r="T673" t="str">
            <v>proceso</v>
          </cell>
          <cell r="U673" t="str">
            <v>Creciente</v>
          </cell>
          <cell r="V673" t="str">
            <v>≥</v>
          </cell>
          <cell r="W673">
            <v>0.8</v>
          </cell>
          <cell r="X673" t="str">
            <v>≤</v>
          </cell>
          <cell r="Y673">
            <v>0.8</v>
          </cell>
        </row>
        <row r="674">
          <cell r="A674">
            <v>682</v>
          </cell>
          <cell r="B674" t="str">
            <v>Integralidad y efectividad en la prestación de servicios de salud</v>
          </cell>
          <cell r="C674" t="str">
            <v>Garantizar la accesibilidad, integralidad en los servicios, complementariedad y respaldo de las interdependencias</v>
          </cell>
          <cell r="D674" t="str">
            <v>Proporción de Tratamientos abandonados en rehabilitación</v>
          </cell>
          <cell r="E674" t="str">
            <v>Apoyo diagnóstico y complementación terapeutica</v>
          </cell>
          <cell r="F674" t="str">
            <v>rehabilitacion</v>
          </cell>
          <cell r="G674" t="str">
            <v>x</v>
          </cell>
          <cell r="J674" t="str">
            <v>Medir la proporción de tratamientos en rehabilitación que son abandonados por el paciente antes de su finalización.</v>
          </cell>
          <cell r="L674" t="str">
            <v>Trimestral</v>
          </cell>
          <cell r="M674" t="str">
            <v>Número de pacientes abandonaron el tratamiento en RH</v>
          </cell>
          <cell r="N674" t="str">
            <v>Número total de pacientes en tratamiento en RH</v>
          </cell>
          <cell r="O674" t="str">
            <v>Dinamica Gerencial</v>
          </cell>
          <cell r="P674" t="str">
            <v>Dinamica Gerencial</v>
          </cell>
          <cell r="Q674" t="str">
            <v>%</v>
          </cell>
          <cell r="R674" t="str">
            <v>Número de pacientes abandonaron el tratamiento en RH / Número total de pacientes en tratamiento en RH *100</v>
          </cell>
          <cell r="T674" t="str">
            <v>proceso</v>
          </cell>
          <cell r="U674" t="str">
            <v>Creciente</v>
          </cell>
          <cell r="V674" t="str">
            <v>≥</v>
          </cell>
          <cell r="W674">
            <v>0.8</v>
          </cell>
          <cell r="X674" t="str">
            <v>≤</v>
          </cell>
          <cell r="Y674">
            <v>0.8</v>
          </cell>
        </row>
        <row r="675">
          <cell r="A675">
            <v>683</v>
          </cell>
          <cell r="B675" t="str">
            <v>Integralidad y efectividad en la prestación de servicios de salud</v>
          </cell>
          <cell r="C675" t="str">
            <v>Garantizar la accesibilidad, integralidad en los servicios, complementariedad y respaldo de las interdependencias</v>
          </cell>
          <cell r="D675" t="str">
            <v>Tiempo de espera para la atención diaria según hora agendada en rehabilitación </v>
          </cell>
          <cell r="E675" t="str">
            <v>Apoyo diagnóstico y complementación terapeutica</v>
          </cell>
          <cell r="F675" t="str">
            <v>rehabilitacion</v>
          </cell>
          <cell r="G675" t="str">
            <v>x</v>
          </cell>
          <cell r="J675" t="str">
            <v>Medir el tempo de espera para la atención y garantizar que los pacientes reciban atención oportuna y efectiva</v>
          </cell>
          <cell r="L675" t="str">
            <v>Trimestral</v>
          </cell>
          <cell r="M675" t="str">
            <v>hora de inicio de la atención</v>
          </cell>
          <cell r="N675" t="str">
            <v>hora agendada para la atención</v>
          </cell>
          <cell r="O675" t="str">
            <v>Dinamica Gerencial</v>
          </cell>
          <cell r="P675" t="str">
            <v>Dinamica Gerencial</v>
          </cell>
          <cell r="Q675" t="str">
            <v>Horas</v>
          </cell>
          <cell r="R675" t="str">
            <v>hora de inicio de la atención / hora agendada para la atención</v>
          </cell>
          <cell r="T675" t="str">
            <v>proceso</v>
          </cell>
          <cell r="U675" t="str">
            <v>Decreciente</v>
          </cell>
          <cell r="V675" t="str">
            <v>≤</v>
          </cell>
          <cell r="W675">
            <v>15</v>
          </cell>
          <cell r="X675" t="str">
            <v>&gt;</v>
          </cell>
          <cell r="Y675">
            <v>15</v>
          </cell>
        </row>
        <row r="676">
          <cell r="A676">
            <v>684</v>
          </cell>
          <cell r="B676" t="str">
            <v>Integralidad y efectividad en la prestación de servicios de salud</v>
          </cell>
          <cell r="C676" t="str">
            <v>Garantizar la accesibilidad, integralidad en los servicios, complementariedad y respaldo de las interdependencias</v>
          </cell>
          <cell r="D676" t="str">
            <v>Oportunidad de respuesta a interconsultas Urgentes o prioritarias de terapia respiratoria</v>
          </cell>
          <cell r="E676" t="str">
            <v>Apoyo diagnóstico y complementación terapeutica</v>
          </cell>
          <cell r="F676" t="str">
            <v>rehabilitacion</v>
          </cell>
          <cell r="G676" t="str">
            <v>x</v>
          </cell>
          <cell r="J676" t="str">
            <v>Medir la oportunidad de respuesta a interconsulta urgente  y la respuesta del profesional en rehabilitación correspondiente</v>
          </cell>
          <cell r="L676" t="str">
            <v>Trimestral</v>
          </cell>
          <cell r="M676" t="str">
            <v>sumatoria de las horas transcurridas entre desde que se solicita la interconsulta hasta el momento que se responde</v>
          </cell>
          <cell r="N676" t="str">
            <v>Numero de interconsultas solicitadas</v>
          </cell>
          <cell r="O676" t="str">
            <v>Dinamica Gerencial</v>
          </cell>
          <cell r="P676" t="str">
            <v>Dinamica Gerencial</v>
          </cell>
          <cell r="Q676" t="str">
            <v>Horas</v>
          </cell>
          <cell r="R676" t="str">
            <v>sumatoria de las horas transcurridas entre desde que se solicita la interconsulta hasta el momento que se responde / Numero de interconsultas solicitadas</v>
          </cell>
          <cell r="T676" t="str">
            <v>proceso</v>
          </cell>
          <cell r="U676" t="str">
            <v>Decreciente</v>
          </cell>
          <cell r="V676" t="str">
            <v>≤</v>
          </cell>
          <cell r="W676">
            <v>24</v>
          </cell>
          <cell r="X676" t="str">
            <v>&gt;</v>
          </cell>
          <cell r="Y676">
            <v>24</v>
          </cell>
        </row>
        <row r="677">
          <cell r="A677">
            <v>685</v>
          </cell>
          <cell r="B677" t="str">
            <v>Integralidad y efectividad en la prestación de servicios de salud</v>
          </cell>
          <cell r="C677" t="str">
            <v>Garantizar la accesibilidad, integralidad en los servicios, complementariedad y respaldo de las interdependencias</v>
          </cell>
          <cell r="D677" t="str">
            <v>Oportunidad de respuesta a interconsultas regular de terapia respiratoria  </v>
          </cell>
          <cell r="E677" t="str">
            <v>Apoyo diagnóstico y complementación terapeutica</v>
          </cell>
          <cell r="F677" t="str">
            <v>rehabilitacion</v>
          </cell>
          <cell r="G677" t="str">
            <v>x</v>
          </cell>
          <cell r="J677" t="str">
            <v xml:space="preserve">Medir la oportunidad de respuesta a interconsulta regular  y la respuesta del profesional en rehabilitación correspondiente  </v>
          </cell>
          <cell r="L677" t="str">
            <v>Trimestral</v>
          </cell>
          <cell r="M677" t="str">
            <v>sumatoria de las horas transcurridas entre desde que se solicita la interconsulta hasta el momento que se responde</v>
          </cell>
          <cell r="N677" t="str">
            <v>Numero de interconsultas solicitadas</v>
          </cell>
          <cell r="O677" t="str">
            <v>Dinamica Gerencial</v>
          </cell>
          <cell r="P677" t="str">
            <v>Dinamica Gerencial</v>
          </cell>
          <cell r="Q677" t="str">
            <v>Horas</v>
          </cell>
          <cell r="R677" t="str">
            <v>sumatoria de las horas transcurridas entre desde que se solicita la interconsulta hasta el momento que se responde / Numero de interconsultas solicitadas</v>
          </cell>
          <cell r="T677" t="str">
            <v>proceso</v>
          </cell>
          <cell r="U677" t="str">
            <v>Decreciente</v>
          </cell>
          <cell r="V677" t="str">
            <v>≤</v>
          </cell>
          <cell r="W677">
            <v>24</v>
          </cell>
          <cell r="X677" t="str">
            <v>&gt;</v>
          </cell>
          <cell r="Y677">
            <v>24</v>
          </cell>
        </row>
        <row r="678">
          <cell r="A678">
            <v>686</v>
          </cell>
          <cell r="B678" t="str">
            <v>Integralidad y efectividad en la prestación de servicios de salud</v>
          </cell>
          <cell r="C678" t="str">
            <v>Garantizar la accesibilidad, integralidad en los servicios, complementariedad y respaldo de las interdependencias</v>
          </cell>
          <cell r="D678" t="str">
            <v>Proporción total de inasistencias   </v>
          </cell>
          <cell r="E678" t="str">
            <v>Apoyo diagnóstico y complementación terapeutica</v>
          </cell>
          <cell r="F678" t="str">
            <v>rehabilitacion</v>
          </cell>
          <cell r="G678" t="str">
            <v>x</v>
          </cell>
          <cell r="J678" t="str">
            <v>Medir la proporción de insistencias a rehabilitación y garantizar que los pacientes reciban atención oportuna y eficaz.</v>
          </cell>
          <cell r="L678" t="str">
            <v>Trimestral</v>
          </cell>
          <cell r="M678" t="str">
            <v>numero de sesiones de rehabilitación no realizadas debido a inasistencias</v>
          </cell>
          <cell r="N678" t="str">
            <v>total de sesiones de rehabilitación programadas</v>
          </cell>
          <cell r="O678" t="str">
            <v>Dinamica Gerencial</v>
          </cell>
          <cell r="P678" t="str">
            <v>Dinamica Gerencial</v>
          </cell>
          <cell r="Q678" t="str">
            <v>%</v>
          </cell>
          <cell r="R678" t="str">
            <v>numero de sesiones de rehabilitación no realizadas debido a inasistencias / total de sesiones de rehabilitación programadas *100</v>
          </cell>
          <cell r="T678" t="str">
            <v>proceso</v>
          </cell>
          <cell r="U678" t="str">
            <v>Decreciente</v>
          </cell>
          <cell r="V678" t="str">
            <v>≤</v>
          </cell>
          <cell r="W678">
            <v>0.1</v>
          </cell>
          <cell r="X678" t="str">
            <v>&gt;</v>
          </cell>
          <cell r="Y678">
            <v>0.1</v>
          </cell>
        </row>
        <row r="679">
          <cell r="A679">
            <v>687</v>
          </cell>
          <cell r="B679" t="str">
            <v>Integralidad y efectividad en la prestación de servicios de salud</v>
          </cell>
          <cell r="C679" t="str">
            <v>Garantizar la accesibilidad, integralidad en los servicios, complementariedad y respaldo de las interdependencias</v>
          </cell>
          <cell r="D679" t="str">
            <v>Proporción total de inasistencias   por causa interna</v>
          </cell>
          <cell r="E679" t="str">
            <v>Apoyo diagnóstico y complementación terapeutica</v>
          </cell>
          <cell r="F679" t="str">
            <v>rehabilitacion</v>
          </cell>
          <cell r="G679" t="str">
            <v>x</v>
          </cell>
          <cell r="J679" t="str">
            <v>Medir la proporción de insistencias a por causas internas rehabilitación y garantizar que los pacientes reciban atención oportuna y eficaz.</v>
          </cell>
          <cell r="L679" t="str">
            <v>Trimestral</v>
          </cell>
          <cell r="M679" t="str">
            <v>número de sesiones de rehabilitación no realizadas debido a causa internas</v>
          </cell>
          <cell r="N679" t="str">
            <v>total de sesiones de rehabilitación programadas</v>
          </cell>
          <cell r="O679" t="str">
            <v>Dinamica Gerencial</v>
          </cell>
          <cell r="P679" t="str">
            <v>Dinamica Gerencial</v>
          </cell>
          <cell r="Q679" t="str">
            <v>%</v>
          </cell>
          <cell r="R679" t="str">
            <v>número de sesiones de rehabilitación no realizadas debido a causa internas / total de sesiones de rehabilitación programadas *100</v>
          </cell>
          <cell r="T679" t="str">
            <v>proceso</v>
          </cell>
          <cell r="U679" t="str">
            <v>Decreciente</v>
          </cell>
          <cell r="V679" t="str">
            <v>≤</v>
          </cell>
          <cell r="W679">
            <v>0.05</v>
          </cell>
          <cell r="X679" t="str">
            <v>&gt;</v>
          </cell>
          <cell r="Y679">
            <v>0.05</v>
          </cell>
        </row>
        <row r="680">
          <cell r="A680">
            <v>688</v>
          </cell>
          <cell r="B680" t="str">
            <v>Integralidad y efectividad en la prestación de servicios de salud</v>
          </cell>
          <cell r="C680" t="str">
            <v>Garantizar la accesibilidad, integralidad en los servicios, complementariedad y respaldo de las interdependencias</v>
          </cell>
          <cell r="D680" t="str">
            <v>Proporción total de inasistencias   por causa externa</v>
          </cell>
          <cell r="E680" t="str">
            <v>Apoyo diagnóstico y complementación terapeutica</v>
          </cell>
          <cell r="F680" t="str">
            <v>rehabilitacion</v>
          </cell>
          <cell r="G680" t="str">
            <v>x</v>
          </cell>
          <cell r="J680" t="str">
            <v>Medir la proporción de insistencias a por causa externa en rehabilitación y garantizar que los pacientes reciban atención oportuna y eficaz.</v>
          </cell>
          <cell r="L680" t="str">
            <v>Trimestral</v>
          </cell>
          <cell r="M680" t="str">
            <v>número de sesiones de rehabilitación no realizadas debido a causas externas</v>
          </cell>
          <cell r="N680" t="str">
            <v>total de sesiones de rehabilitación programadas</v>
          </cell>
          <cell r="O680" t="str">
            <v>Dinamica Gerencial</v>
          </cell>
          <cell r="P680" t="str">
            <v>Dinamica Gerencial</v>
          </cell>
          <cell r="Q680" t="str">
            <v>%</v>
          </cell>
          <cell r="R680" t="str">
            <v>número de sesiones de rehabilitación no realizadas debido a causas externas / total de sesiones de rehabilitación programadas *100</v>
          </cell>
          <cell r="T680" t="str">
            <v>proceso</v>
          </cell>
          <cell r="U680" t="str">
            <v>Decreciente</v>
          </cell>
          <cell r="V680" t="str">
            <v>≤</v>
          </cell>
          <cell r="W680">
            <v>0.1</v>
          </cell>
          <cell r="X680" t="str">
            <v>&gt;</v>
          </cell>
          <cell r="Y680">
            <v>0.1</v>
          </cell>
        </row>
        <row r="681">
          <cell r="A681">
            <v>689</v>
          </cell>
          <cell r="B681" t="str">
            <v>Integralidad y efectividad en la prestación de servicios de salud</v>
          </cell>
          <cell r="C681" t="str">
            <v>Garantizar la accesibilidad, integralidad en los servicios, complementariedad y respaldo de las interdependencias</v>
          </cell>
          <cell r="D681" t="str">
            <v>Porcentaje de adherencia a protocolos y procedimientos en rehabilitación</v>
          </cell>
          <cell r="E681" t="str">
            <v>Apoyo diagnóstico y complementación terapeutica</v>
          </cell>
          <cell r="F681" t="str">
            <v>rehabilitacion</v>
          </cell>
          <cell r="G681" t="str">
            <v>x</v>
          </cell>
          <cell r="J681" t="str">
            <v>Medir el nivel de adherencia a los protocolos y procedimientos en rehabilitación y garantizar que los pacientes reciban atención de alta calidad y segura.</v>
          </cell>
          <cell r="L681" t="str">
            <v>Trimestral</v>
          </cell>
          <cell r="M681" t="str">
            <v xml:space="preserve">Número de protocolos con cumplimiento mayor al estándar establecido </v>
          </cell>
          <cell r="N681" t="str">
            <v xml:space="preserve"> Total protocolos evaluados</v>
          </cell>
          <cell r="O681" t="str">
            <v>Consolidado Adherencia a protocolos de enfermeria</v>
          </cell>
          <cell r="P681" t="str">
            <v>Consolidado Adherencia a Protocolos de Rh</v>
          </cell>
          <cell r="Q681" t="str">
            <v>%</v>
          </cell>
          <cell r="R681" t="str">
            <v>Número de protocolos con cumplimiento mayor al estándar establecido  /  Total protocolos evaluados *100</v>
          </cell>
          <cell r="T681" t="str">
            <v>proceso</v>
          </cell>
          <cell r="U681" t="str">
            <v>Creciente</v>
          </cell>
          <cell r="V681" t="str">
            <v>≥</v>
          </cell>
          <cell r="W681">
            <v>0.85</v>
          </cell>
          <cell r="X681" t="str">
            <v>≤</v>
          </cell>
          <cell r="Y681">
            <v>0.85</v>
          </cell>
        </row>
        <row r="682">
          <cell r="A682">
            <v>690</v>
          </cell>
          <cell r="B682" t="str">
            <v>Integralidad y efectividad en la prestación de servicios de salud</v>
          </cell>
          <cell r="C682" t="str">
            <v>Garantizar la accesibilidad, integralidad en los servicios, complementariedad y respaldo de las interdependencias</v>
          </cell>
          <cell r="D682" t="str">
            <v>Oportunidad de entrega de Hemocomponentes - URGENTE</v>
          </cell>
          <cell r="E682" t="str">
            <v>Apoyo diagnóstico y complementación terapeutica</v>
          </cell>
          <cell r="F682" t="str">
            <v>banco de sangre</v>
          </cell>
          <cell r="G682" t="str">
            <v>x</v>
          </cell>
          <cell r="J682" t="str">
            <v>Medir la oportunidad en la entrega de hemocomponentes durante una urgencia que ocurra dentro de la institución durante un periodo de tiempo determinado</v>
          </cell>
          <cell r="L682" t="str">
            <v>Trimestral</v>
          </cell>
          <cell r="M682" t="str">
            <v>Sumatoria de horas transcurridos desde la solicitud del hemocomponente hasta la entrega del mismo</v>
          </cell>
          <cell r="N682" t="str">
            <v>Total de solicitudes de hemocomponentes realizadas en la vigencia</v>
          </cell>
          <cell r="O682" t="str">
            <v>Sistema de información del Banco de Sangre</v>
          </cell>
          <cell r="P682" t="str">
            <v>Sistema de información del Banco de Sangre</v>
          </cell>
          <cell r="Q682" t="str">
            <v>Horas</v>
          </cell>
          <cell r="R682" t="str">
            <v>Sumatoria de horas transcurridos desde la solicitud del hemocomponente hasta la entrega del mismo / Total de solicitudes de hemocomponentes realizadas en la vigencia</v>
          </cell>
          <cell r="T682" t="str">
            <v>resultado</v>
          </cell>
          <cell r="U682" t="str">
            <v>Decreciente</v>
          </cell>
          <cell r="V682" t="str">
            <v>≤</v>
          </cell>
          <cell r="W682">
            <v>1</v>
          </cell>
          <cell r="X682" t="str">
            <v>&gt;</v>
          </cell>
          <cell r="Y682">
            <v>1</v>
          </cell>
        </row>
        <row r="683">
          <cell r="B683" t="str">
            <v>Investigación, conocimiento e innovación, la mejor inversión</v>
          </cell>
          <cell r="C683" t="str">
            <v>Incrementar la generación de conocimiento y la innovación aplicadas al proceso de atención en salud</v>
          </cell>
          <cell r="D683" t="str">
            <v xml:space="preserve">Número de eventos en formacion academica en salud </v>
          </cell>
          <cell r="E683" t="str">
            <v>Gestión de Innovación e investigación</v>
          </cell>
          <cell r="F683" t="str">
            <v>Innovación</v>
          </cell>
          <cell r="H683" t="str">
            <v>x</v>
          </cell>
          <cell r="J683" t="str">
            <v>Divulgar las actividades academicocientifacs e inovacion que se realizan en el hospital</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blicaciones"/>
      <sheetName val="produccion audiovisual"/>
      <sheetName val="notas de duelo"/>
      <sheetName val="carteleras"/>
      <sheetName val="Rendición de cuentas"/>
      <sheetName val="CONSOLIDADO"/>
    </sheetNames>
    <sheetDataSet>
      <sheetData sheetId="0">
        <row r="10">
          <cell r="K10" t="str">
            <v>%</v>
          </cell>
        </row>
      </sheetData>
      <sheetData sheetId="1">
        <row r="10">
          <cell r="K10" t="str">
            <v>%</v>
          </cell>
        </row>
      </sheetData>
      <sheetData sheetId="2">
        <row r="10">
          <cell r="K10" t="str">
            <v>Cantidad</v>
          </cell>
        </row>
      </sheetData>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68"/>
  <sheetViews>
    <sheetView showGridLines="0" tabSelected="1" topLeftCell="A34" zoomScale="80" zoomScaleNormal="80" workbookViewId="0">
      <selection activeCell="T76" sqref="T75:T76"/>
    </sheetView>
  </sheetViews>
  <sheetFormatPr baseColWidth="10" defaultRowHeight="14.25"/>
  <cols>
    <col min="1" max="1" width="2.125" style="1" customWidth="1"/>
    <col min="2" max="2" width="2.25" style="1" customWidth="1"/>
    <col min="3" max="5" width="8" style="1" customWidth="1"/>
    <col min="6" max="7" width="11.375" style="2" customWidth="1"/>
    <col min="8" max="8" width="13.5" style="2" customWidth="1"/>
    <col min="9" max="16" width="11.375" style="2" customWidth="1"/>
    <col min="17" max="17" width="11.5" style="2" customWidth="1"/>
    <col min="18" max="18" width="11.375" style="2" customWidth="1"/>
    <col min="19" max="19" width="2.25" style="1" customWidth="1"/>
    <col min="20" max="16384" width="11" style="1"/>
  </cols>
  <sheetData>
    <row r="1" spans="2:19" ht="15" thickBot="1"/>
    <row r="2" spans="2:19" ht="9.75" customHeight="1" thickBot="1">
      <c r="B2" s="3"/>
      <c r="C2" s="4"/>
      <c r="D2" s="4"/>
      <c r="E2" s="4"/>
      <c r="F2" s="5"/>
      <c r="G2" s="5"/>
      <c r="H2" s="5"/>
      <c r="I2" s="5"/>
      <c r="J2" s="5"/>
      <c r="K2" s="5"/>
      <c r="L2" s="5"/>
      <c r="M2" s="5"/>
      <c r="N2" s="5"/>
      <c r="O2" s="5"/>
      <c r="P2" s="5"/>
      <c r="Q2" s="5"/>
      <c r="R2" s="5"/>
      <c r="S2" s="6"/>
    </row>
    <row r="3" spans="2:19" ht="16.5" thickBot="1">
      <c r="B3" s="7"/>
      <c r="C3" s="81"/>
      <c r="D3" s="82"/>
      <c r="E3" s="83"/>
      <c r="F3" s="90" t="s">
        <v>0</v>
      </c>
      <c r="G3" s="91"/>
      <c r="H3" s="91"/>
      <c r="I3" s="91"/>
      <c r="J3" s="91"/>
      <c r="K3" s="91"/>
      <c r="L3" s="91"/>
      <c r="M3" s="91"/>
      <c r="N3" s="91"/>
      <c r="O3" s="92"/>
      <c r="P3" s="99" t="s">
        <v>1</v>
      </c>
      <c r="Q3" s="100"/>
      <c r="R3" s="101"/>
      <c r="S3" s="8"/>
    </row>
    <row r="4" spans="2:19" ht="16.5" thickBot="1">
      <c r="B4" s="7"/>
      <c r="C4" s="84"/>
      <c r="D4" s="85"/>
      <c r="E4" s="86"/>
      <c r="F4" s="93"/>
      <c r="G4" s="94"/>
      <c r="H4" s="94"/>
      <c r="I4" s="94"/>
      <c r="J4" s="94"/>
      <c r="K4" s="94"/>
      <c r="L4" s="94"/>
      <c r="M4" s="94"/>
      <c r="N4" s="94"/>
      <c r="O4" s="95"/>
      <c r="P4" s="99" t="s">
        <v>2</v>
      </c>
      <c r="Q4" s="100"/>
      <c r="R4" s="101"/>
      <c r="S4" s="8"/>
    </row>
    <row r="5" spans="2:19" ht="18.75" customHeight="1" thickBot="1">
      <c r="B5" s="7"/>
      <c r="C5" s="87"/>
      <c r="D5" s="88"/>
      <c r="E5" s="89"/>
      <c r="F5" s="96"/>
      <c r="G5" s="97"/>
      <c r="H5" s="97"/>
      <c r="I5" s="97"/>
      <c r="J5" s="97"/>
      <c r="K5" s="97"/>
      <c r="L5" s="97"/>
      <c r="M5" s="97"/>
      <c r="N5" s="97"/>
      <c r="O5" s="98"/>
      <c r="P5" s="99" t="s">
        <v>3</v>
      </c>
      <c r="Q5" s="100"/>
      <c r="R5" s="101"/>
      <c r="S5" s="8"/>
    </row>
    <row r="6" spans="2:19" ht="15.75" thickBot="1">
      <c r="B6" s="7"/>
      <c r="F6" s="9"/>
      <c r="G6" s="9"/>
      <c r="H6" s="9"/>
      <c r="I6" s="9"/>
      <c r="J6" s="9"/>
      <c r="K6" s="9"/>
      <c r="L6" s="9"/>
      <c r="M6" s="9"/>
      <c r="N6" s="9"/>
      <c r="O6" s="9"/>
      <c r="S6" s="8"/>
    </row>
    <row r="7" spans="2:19" ht="28.5" thickBot="1">
      <c r="B7" s="7"/>
      <c r="C7" s="102" t="str">
        <f>UPPER(VLOOKUP($Q$10,'[1]LISTADO INDICADORES'!A$5:Y$997,6,0))</f>
        <v>PRESUPUESTO</v>
      </c>
      <c r="D7" s="103"/>
      <c r="E7" s="103"/>
      <c r="F7" s="103"/>
      <c r="G7" s="103"/>
      <c r="H7" s="103"/>
      <c r="I7" s="103"/>
      <c r="J7" s="103"/>
      <c r="K7" s="103"/>
      <c r="L7" s="103"/>
      <c r="M7" s="103"/>
      <c r="N7" s="103"/>
      <c r="O7" s="103"/>
      <c r="P7" s="103"/>
      <c r="Q7" s="103"/>
      <c r="R7" s="104"/>
      <c r="S7" s="8"/>
    </row>
    <row r="8" spans="2:19" ht="21" thickBot="1">
      <c r="B8" s="7"/>
      <c r="C8" s="105" t="s">
        <v>4</v>
      </c>
      <c r="D8" s="106"/>
      <c r="E8" s="106"/>
      <c r="F8" s="106"/>
      <c r="G8" s="106"/>
      <c r="H8" s="106"/>
      <c r="I8" s="106"/>
      <c r="J8" s="106"/>
      <c r="K8" s="106"/>
      <c r="L8" s="106"/>
      <c r="M8" s="106"/>
      <c r="N8" s="106"/>
      <c r="O8" s="106"/>
      <c r="P8" s="106"/>
      <c r="Q8" s="106"/>
      <c r="R8" s="107"/>
      <c r="S8" s="8"/>
    </row>
    <row r="9" spans="2:19" ht="48" thickBot="1">
      <c r="B9" s="7"/>
      <c r="C9" s="108" t="s">
        <v>5</v>
      </c>
      <c r="D9" s="109"/>
      <c r="E9" s="109"/>
      <c r="F9" s="109"/>
      <c r="G9" s="109"/>
      <c r="H9" s="110"/>
      <c r="I9" s="10" t="s">
        <v>6</v>
      </c>
      <c r="J9" s="10" t="s">
        <v>7</v>
      </c>
      <c r="K9" s="10" t="s">
        <v>8</v>
      </c>
      <c r="L9" s="108" t="s">
        <v>9</v>
      </c>
      <c r="M9" s="110"/>
      <c r="N9" s="108" t="s">
        <v>10</v>
      </c>
      <c r="O9" s="109"/>
      <c r="P9" s="110"/>
      <c r="Q9" s="108" t="s">
        <v>11</v>
      </c>
      <c r="R9" s="110"/>
      <c r="S9" s="8"/>
    </row>
    <row r="10" spans="2:19" ht="41.25" customHeight="1" thickBot="1">
      <c r="B10" s="7"/>
      <c r="C10" s="74" t="s">
        <v>83</v>
      </c>
      <c r="D10" s="75"/>
      <c r="E10" s="75"/>
      <c r="F10" s="75"/>
      <c r="G10" s="75"/>
      <c r="H10" s="76"/>
      <c r="I10" s="11" t="s">
        <v>84</v>
      </c>
      <c r="J10" s="11" t="s">
        <v>85</v>
      </c>
      <c r="K10" s="11" t="s">
        <v>86</v>
      </c>
      <c r="L10" s="77" t="s">
        <v>87</v>
      </c>
      <c r="M10" s="78"/>
      <c r="N10" s="62">
        <v>16</v>
      </c>
      <c r="O10" s="62">
        <v>7</v>
      </c>
      <c r="P10" s="62">
        <v>2026</v>
      </c>
      <c r="Q10" s="79">
        <v>600</v>
      </c>
      <c r="R10" s="80"/>
      <c r="S10" s="8"/>
    </row>
    <row r="11" spans="2:19" ht="18.75" thickBot="1">
      <c r="B11" s="7"/>
      <c r="C11" s="111" t="s">
        <v>12</v>
      </c>
      <c r="D11" s="112"/>
      <c r="E11" s="112"/>
      <c r="F11" s="112"/>
      <c r="G11" s="112"/>
      <c r="H11" s="112"/>
      <c r="I11" s="112"/>
      <c r="J11" s="112"/>
      <c r="K11" s="112"/>
      <c r="L11" s="112"/>
      <c r="M11" s="113"/>
      <c r="N11" s="114" t="s">
        <v>13</v>
      </c>
      <c r="O11" s="115"/>
      <c r="P11" s="115"/>
      <c r="Q11" s="115"/>
      <c r="R11" s="116"/>
      <c r="S11" s="8"/>
    </row>
    <row r="12" spans="2:19" ht="84.75" customHeight="1" thickBot="1">
      <c r="B12" s="7"/>
      <c r="C12" s="74" t="s">
        <v>81</v>
      </c>
      <c r="D12" s="75"/>
      <c r="E12" s="75"/>
      <c r="F12" s="75"/>
      <c r="G12" s="75"/>
      <c r="H12" s="75"/>
      <c r="I12" s="75"/>
      <c r="J12" s="75"/>
      <c r="K12" s="75"/>
      <c r="L12" s="75"/>
      <c r="M12" s="76"/>
      <c r="N12" s="74" t="s">
        <v>66</v>
      </c>
      <c r="O12" s="75"/>
      <c r="P12" s="75"/>
      <c r="Q12" s="75"/>
      <c r="R12" s="76"/>
      <c r="S12" s="8"/>
    </row>
    <row r="13" spans="2:19" ht="18.75" thickBot="1">
      <c r="B13" s="7"/>
      <c r="C13" s="117" t="s">
        <v>14</v>
      </c>
      <c r="D13" s="118"/>
      <c r="E13" s="118"/>
      <c r="F13" s="118"/>
      <c r="G13" s="118"/>
      <c r="H13" s="118"/>
      <c r="I13" s="118"/>
      <c r="J13" s="118"/>
      <c r="K13" s="118"/>
      <c r="L13" s="118"/>
      <c r="M13" s="119"/>
      <c r="N13" s="114" t="s">
        <v>15</v>
      </c>
      <c r="O13" s="115"/>
      <c r="P13" s="115"/>
      <c r="Q13" s="115"/>
      <c r="R13" s="116"/>
      <c r="S13" s="8"/>
    </row>
    <row r="14" spans="2:19" ht="14.25" customHeight="1">
      <c r="B14" s="7"/>
      <c r="C14" s="120" t="s">
        <v>82</v>
      </c>
      <c r="D14" s="121"/>
      <c r="E14" s="121"/>
      <c r="F14" s="121"/>
      <c r="G14" s="121"/>
      <c r="H14" s="121"/>
      <c r="I14" s="121"/>
      <c r="J14" s="121"/>
      <c r="K14" s="121"/>
      <c r="L14" s="121"/>
      <c r="M14" s="122"/>
      <c r="N14" s="129" t="s">
        <v>88</v>
      </c>
      <c r="O14" s="130"/>
      <c r="P14" s="130"/>
      <c r="Q14" s="130"/>
      <c r="R14" s="131"/>
      <c r="S14" s="8"/>
    </row>
    <row r="15" spans="2:19" ht="14.25" customHeight="1">
      <c r="B15" s="7"/>
      <c r="C15" s="123"/>
      <c r="D15" s="124"/>
      <c r="E15" s="124"/>
      <c r="F15" s="124"/>
      <c r="G15" s="124"/>
      <c r="H15" s="124"/>
      <c r="I15" s="124"/>
      <c r="J15" s="124"/>
      <c r="K15" s="124"/>
      <c r="L15" s="124"/>
      <c r="M15" s="125"/>
      <c r="N15" s="132"/>
      <c r="O15" s="133"/>
      <c r="P15" s="133"/>
      <c r="Q15" s="133"/>
      <c r="R15" s="134"/>
      <c r="S15" s="8"/>
    </row>
    <row r="16" spans="2:19" ht="14.25" customHeight="1">
      <c r="B16" s="7"/>
      <c r="C16" s="123"/>
      <c r="D16" s="124"/>
      <c r="E16" s="124"/>
      <c r="F16" s="124"/>
      <c r="G16" s="124"/>
      <c r="H16" s="124"/>
      <c r="I16" s="124"/>
      <c r="J16" s="124"/>
      <c r="K16" s="124"/>
      <c r="L16" s="124"/>
      <c r="M16" s="125"/>
      <c r="N16" s="132"/>
      <c r="O16" s="133"/>
      <c r="P16" s="133"/>
      <c r="Q16" s="133"/>
      <c r="R16" s="134"/>
      <c r="S16" s="8"/>
    </row>
    <row r="17" spans="2:23" ht="50.25" customHeight="1" thickBot="1">
      <c r="B17" s="7"/>
      <c r="C17" s="126"/>
      <c r="D17" s="127"/>
      <c r="E17" s="127"/>
      <c r="F17" s="127"/>
      <c r="G17" s="127"/>
      <c r="H17" s="127"/>
      <c r="I17" s="127"/>
      <c r="J17" s="127"/>
      <c r="K17" s="127"/>
      <c r="L17" s="127"/>
      <c r="M17" s="128"/>
      <c r="N17" s="132"/>
      <c r="O17" s="133"/>
      <c r="P17" s="133"/>
      <c r="Q17" s="133"/>
      <c r="R17" s="134"/>
      <c r="S17" s="8"/>
    </row>
    <row r="18" spans="2:23">
      <c r="B18" s="7"/>
      <c r="C18" s="81"/>
      <c r="D18" s="82"/>
      <c r="E18" s="82"/>
      <c r="F18" s="82"/>
      <c r="G18" s="82"/>
      <c r="H18" s="82"/>
      <c r="I18" s="82"/>
      <c r="J18" s="82"/>
      <c r="K18" s="82"/>
      <c r="L18" s="82"/>
      <c r="M18" s="83"/>
      <c r="N18" s="132"/>
      <c r="O18" s="133"/>
      <c r="P18" s="133"/>
      <c r="Q18" s="133"/>
      <c r="R18" s="134"/>
      <c r="S18" s="8"/>
    </row>
    <row r="19" spans="2:23">
      <c r="B19" s="7"/>
      <c r="C19" s="84"/>
      <c r="D19" s="85"/>
      <c r="E19" s="85"/>
      <c r="F19" s="85"/>
      <c r="G19" s="85"/>
      <c r="H19" s="85"/>
      <c r="I19" s="85"/>
      <c r="J19" s="85"/>
      <c r="K19" s="85"/>
      <c r="L19" s="85"/>
      <c r="M19" s="86"/>
      <c r="N19" s="132"/>
      <c r="O19" s="133"/>
      <c r="P19" s="133"/>
      <c r="Q19" s="133"/>
      <c r="R19" s="134"/>
      <c r="S19" s="8"/>
    </row>
    <row r="20" spans="2:23">
      <c r="B20" s="7"/>
      <c r="C20" s="84"/>
      <c r="D20" s="85"/>
      <c r="E20" s="85"/>
      <c r="F20" s="85"/>
      <c r="G20" s="85"/>
      <c r="H20" s="85"/>
      <c r="I20" s="85"/>
      <c r="J20" s="85"/>
      <c r="K20" s="85"/>
      <c r="L20" s="85"/>
      <c r="M20" s="86"/>
      <c r="N20" s="132"/>
      <c r="O20" s="133"/>
      <c r="P20" s="133"/>
      <c r="Q20" s="133"/>
      <c r="R20" s="134"/>
      <c r="S20" s="8"/>
    </row>
    <row r="21" spans="2:23">
      <c r="B21" s="7"/>
      <c r="C21" s="84"/>
      <c r="D21" s="85"/>
      <c r="E21" s="85"/>
      <c r="F21" s="85"/>
      <c r="G21" s="85"/>
      <c r="H21" s="85"/>
      <c r="I21" s="85"/>
      <c r="J21" s="85"/>
      <c r="K21" s="85"/>
      <c r="L21" s="85"/>
      <c r="M21" s="86"/>
      <c r="N21" s="132"/>
      <c r="O21" s="133"/>
      <c r="P21" s="133"/>
      <c r="Q21" s="133"/>
      <c r="R21" s="134"/>
      <c r="S21" s="8"/>
    </row>
    <row r="22" spans="2:23">
      <c r="B22" s="7"/>
      <c r="C22" s="84"/>
      <c r="D22" s="85"/>
      <c r="E22" s="85"/>
      <c r="F22" s="85"/>
      <c r="G22" s="85"/>
      <c r="H22" s="85"/>
      <c r="I22" s="85"/>
      <c r="J22" s="85"/>
      <c r="K22" s="85"/>
      <c r="L22" s="85"/>
      <c r="M22" s="86"/>
      <c r="N22" s="132"/>
      <c r="O22" s="133"/>
      <c r="P22" s="133"/>
      <c r="Q22" s="133"/>
      <c r="R22" s="134"/>
      <c r="S22" s="8"/>
    </row>
    <row r="23" spans="2:23">
      <c r="B23" s="7"/>
      <c r="C23" s="84"/>
      <c r="D23" s="85"/>
      <c r="E23" s="85"/>
      <c r="F23" s="85"/>
      <c r="G23" s="85"/>
      <c r="H23" s="85"/>
      <c r="I23" s="85"/>
      <c r="J23" s="85"/>
      <c r="K23" s="85"/>
      <c r="L23" s="85"/>
      <c r="M23" s="86"/>
      <c r="N23" s="132"/>
      <c r="O23" s="133"/>
      <c r="P23" s="133"/>
      <c r="Q23" s="133"/>
      <c r="R23" s="134"/>
      <c r="S23" s="8"/>
    </row>
    <row r="24" spans="2:23">
      <c r="B24" s="7"/>
      <c r="C24" s="84"/>
      <c r="D24" s="85"/>
      <c r="E24" s="85"/>
      <c r="F24" s="85"/>
      <c r="G24" s="85"/>
      <c r="H24" s="85"/>
      <c r="I24" s="85"/>
      <c r="J24" s="85"/>
      <c r="K24" s="85"/>
      <c r="L24" s="85"/>
      <c r="M24" s="86"/>
      <c r="N24" s="132"/>
      <c r="O24" s="133"/>
      <c r="P24" s="133"/>
      <c r="Q24" s="133"/>
      <c r="R24" s="134"/>
      <c r="S24" s="8"/>
    </row>
    <row r="25" spans="2:23">
      <c r="B25" s="7"/>
      <c r="C25" s="84"/>
      <c r="D25" s="85"/>
      <c r="E25" s="85"/>
      <c r="F25" s="85"/>
      <c r="G25" s="85"/>
      <c r="H25" s="85"/>
      <c r="I25" s="85"/>
      <c r="J25" s="85"/>
      <c r="K25" s="85"/>
      <c r="L25" s="85"/>
      <c r="M25" s="86"/>
      <c r="N25" s="132"/>
      <c r="O25" s="133"/>
      <c r="P25" s="133"/>
      <c r="Q25" s="133"/>
      <c r="R25" s="134"/>
      <c r="S25" s="8"/>
    </row>
    <row r="26" spans="2:23">
      <c r="B26" s="7"/>
      <c r="C26" s="84"/>
      <c r="D26" s="85"/>
      <c r="E26" s="85"/>
      <c r="F26" s="85"/>
      <c r="G26" s="85"/>
      <c r="H26" s="85"/>
      <c r="I26" s="85"/>
      <c r="J26" s="85"/>
      <c r="K26" s="85"/>
      <c r="L26" s="85"/>
      <c r="M26" s="86"/>
      <c r="N26" s="132"/>
      <c r="O26" s="133"/>
      <c r="P26" s="133"/>
      <c r="Q26" s="133"/>
      <c r="R26" s="134"/>
      <c r="S26" s="8"/>
      <c r="V26" s="1" t="s">
        <v>16</v>
      </c>
    </row>
    <row r="27" spans="2:23">
      <c r="B27" s="7"/>
      <c r="C27" s="84"/>
      <c r="D27" s="85"/>
      <c r="E27" s="85"/>
      <c r="F27" s="85"/>
      <c r="G27" s="85"/>
      <c r="H27" s="85"/>
      <c r="I27" s="85"/>
      <c r="J27" s="85"/>
      <c r="K27" s="85"/>
      <c r="L27" s="85"/>
      <c r="M27" s="86"/>
      <c r="N27" s="132"/>
      <c r="O27" s="133"/>
      <c r="P27" s="133"/>
      <c r="Q27" s="133"/>
      <c r="R27" s="134"/>
      <c r="S27" s="8"/>
    </row>
    <row r="28" spans="2:23">
      <c r="B28" s="7"/>
      <c r="C28" s="84"/>
      <c r="D28" s="85"/>
      <c r="E28" s="85"/>
      <c r="F28" s="85"/>
      <c r="G28" s="85"/>
      <c r="H28" s="85"/>
      <c r="I28" s="85"/>
      <c r="J28" s="85"/>
      <c r="K28" s="85"/>
      <c r="L28" s="85"/>
      <c r="M28" s="86"/>
      <c r="N28" s="132"/>
      <c r="O28" s="133"/>
      <c r="P28" s="133"/>
      <c r="Q28" s="133"/>
      <c r="R28" s="134"/>
      <c r="S28" s="8"/>
    </row>
    <row r="29" spans="2:23">
      <c r="B29" s="7"/>
      <c r="C29" s="84"/>
      <c r="D29" s="85"/>
      <c r="E29" s="85"/>
      <c r="F29" s="85"/>
      <c r="G29" s="85"/>
      <c r="H29" s="85"/>
      <c r="I29" s="85"/>
      <c r="J29" s="85"/>
      <c r="K29" s="85"/>
      <c r="L29" s="85"/>
      <c r="M29" s="86"/>
      <c r="N29" s="132"/>
      <c r="O29" s="133"/>
      <c r="P29" s="133"/>
      <c r="Q29" s="133"/>
      <c r="R29" s="134"/>
      <c r="S29" s="8"/>
    </row>
    <row r="30" spans="2:23">
      <c r="B30" s="7"/>
      <c r="C30" s="84"/>
      <c r="D30" s="85"/>
      <c r="E30" s="85"/>
      <c r="F30" s="85"/>
      <c r="G30" s="85"/>
      <c r="H30" s="85"/>
      <c r="I30" s="85"/>
      <c r="J30" s="85"/>
      <c r="K30" s="85"/>
      <c r="L30" s="85"/>
      <c r="M30" s="86"/>
      <c r="N30" s="132"/>
      <c r="O30" s="133"/>
      <c r="P30" s="133"/>
      <c r="Q30" s="133"/>
      <c r="R30" s="134"/>
      <c r="S30" s="8"/>
    </row>
    <row r="31" spans="2:23">
      <c r="B31" s="7"/>
      <c r="C31" s="84"/>
      <c r="D31" s="85"/>
      <c r="E31" s="85"/>
      <c r="F31" s="85"/>
      <c r="G31" s="85"/>
      <c r="H31" s="85"/>
      <c r="I31" s="85"/>
      <c r="J31" s="85"/>
      <c r="K31" s="85"/>
      <c r="L31" s="85"/>
      <c r="M31" s="86"/>
      <c r="N31" s="132"/>
      <c r="O31" s="133"/>
      <c r="P31" s="133"/>
      <c r="Q31" s="133"/>
      <c r="R31" s="134"/>
      <c r="S31" s="8"/>
      <c r="W31" s="61"/>
    </row>
    <row r="32" spans="2:23">
      <c r="B32" s="7"/>
      <c r="C32" s="84"/>
      <c r="D32" s="85"/>
      <c r="E32" s="85"/>
      <c r="F32" s="85"/>
      <c r="G32" s="85"/>
      <c r="H32" s="85"/>
      <c r="I32" s="85"/>
      <c r="J32" s="85"/>
      <c r="K32" s="85"/>
      <c r="L32" s="85"/>
      <c r="M32" s="86"/>
      <c r="N32" s="132"/>
      <c r="O32" s="133"/>
      <c r="P32" s="133"/>
      <c r="Q32" s="133"/>
      <c r="R32" s="134"/>
      <c r="S32" s="8"/>
    </row>
    <row r="33" spans="2:21">
      <c r="B33" s="7"/>
      <c r="C33" s="84"/>
      <c r="D33" s="85"/>
      <c r="E33" s="85"/>
      <c r="F33" s="85"/>
      <c r="G33" s="85"/>
      <c r="H33" s="85"/>
      <c r="I33" s="85"/>
      <c r="J33" s="85"/>
      <c r="K33" s="85"/>
      <c r="L33" s="85"/>
      <c r="M33" s="86"/>
      <c r="N33" s="132"/>
      <c r="O33" s="133"/>
      <c r="P33" s="133"/>
      <c r="Q33" s="133"/>
      <c r="R33" s="134"/>
      <c r="S33" s="8"/>
    </row>
    <row r="34" spans="2:21">
      <c r="B34" s="7"/>
      <c r="C34" s="84"/>
      <c r="D34" s="85"/>
      <c r="E34" s="85"/>
      <c r="F34" s="85"/>
      <c r="G34" s="85"/>
      <c r="H34" s="85"/>
      <c r="I34" s="85"/>
      <c r="J34" s="85"/>
      <c r="K34" s="85"/>
      <c r="L34" s="85"/>
      <c r="M34" s="86"/>
      <c r="N34" s="132"/>
      <c r="O34" s="133"/>
      <c r="P34" s="133"/>
      <c r="Q34" s="133"/>
      <c r="R34" s="134"/>
      <c r="S34" s="8"/>
    </row>
    <row r="35" spans="2:21">
      <c r="B35" s="7"/>
      <c r="C35" s="84"/>
      <c r="D35" s="85"/>
      <c r="E35" s="85"/>
      <c r="F35" s="85"/>
      <c r="G35" s="85"/>
      <c r="H35" s="85"/>
      <c r="I35" s="85"/>
      <c r="J35" s="85"/>
      <c r="K35" s="85"/>
      <c r="L35" s="85"/>
      <c r="M35" s="86"/>
      <c r="N35" s="132"/>
      <c r="O35" s="133"/>
      <c r="P35" s="133"/>
      <c r="Q35" s="133"/>
      <c r="R35" s="134"/>
      <c r="S35" s="8"/>
    </row>
    <row r="36" spans="2:21">
      <c r="B36" s="7"/>
      <c r="C36" s="84"/>
      <c r="D36" s="85"/>
      <c r="E36" s="85"/>
      <c r="F36" s="85"/>
      <c r="G36" s="85"/>
      <c r="H36" s="85"/>
      <c r="I36" s="85"/>
      <c r="J36" s="85"/>
      <c r="K36" s="85"/>
      <c r="L36" s="85"/>
      <c r="M36" s="86"/>
      <c r="N36" s="132"/>
      <c r="O36" s="133"/>
      <c r="P36" s="133"/>
      <c r="Q36" s="133"/>
      <c r="R36" s="134"/>
      <c r="S36" s="8"/>
    </row>
    <row r="37" spans="2:21">
      <c r="B37" s="7"/>
      <c r="C37" s="84"/>
      <c r="D37" s="85"/>
      <c r="E37" s="85"/>
      <c r="F37" s="85"/>
      <c r="G37" s="85"/>
      <c r="H37" s="85"/>
      <c r="I37" s="85"/>
      <c r="J37" s="85"/>
      <c r="K37" s="85"/>
      <c r="L37" s="85"/>
      <c r="M37" s="86"/>
      <c r="N37" s="132"/>
      <c r="O37" s="133"/>
      <c r="P37" s="133"/>
      <c r="Q37" s="133"/>
      <c r="R37" s="134"/>
      <c r="S37" s="8"/>
    </row>
    <row r="38" spans="2:21">
      <c r="B38" s="7"/>
      <c r="C38" s="84"/>
      <c r="D38" s="85"/>
      <c r="E38" s="85"/>
      <c r="F38" s="85"/>
      <c r="G38" s="85"/>
      <c r="H38" s="85"/>
      <c r="I38" s="85"/>
      <c r="J38" s="85"/>
      <c r="K38" s="85"/>
      <c r="L38" s="85"/>
      <c r="M38" s="86"/>
      <c r="N38" s="132"/>
      <c r="O38" s="133"/>
      <c r="P38" s="133"/>
      <c r="Q38" s="133"/>
      <c r="R38" s="134"/>
      <c r="S38" s="8"/>
    </row>
    <row r="39" spans="2:21">
      <c r="B39" s="7"/>
      <c r="C39" s="84"/>
      <c r="D39" s="85"/>
      <c r="E39" s="85"/>
      <c r="F39" s="85"/>
      <c r="G39" s="85"/>
      <c r="H39" s="85"/>
      <c r="I39" s="85"/>
      <c r="J39" s="85"/>
      <c r="K39" s="85"/>
      <c r="L39" s="85"/>
      <c r="M39" s="86"/>
      <c r="N39" s="132"/>
      <c r="O39" s="133"/>
      <c r="P39" s="133"/>
      <c r="Q39" s="133"/>
      <c r="R39" s="134"/>
      <c r="S39" s="8"/>
    </row>
    <row r="40" spans="2:21" ht="15" thickBot="1">
      <c r="B40" s="7"/>
      <c r="C40" s="87"/>
      <c r="D40" s="88"/>
      <c r="E40" s="88"/>
      <c r="F40" s="88"/>
      <c r="G40" s="88"/>
      <c r="H40" s="88"/>
      <c r="I40" s="88"/>
      <c r="J40" s="88"/>
      <c r="K40" s="88"/>
      <c r="L40" s="88"/>
      <c r="M40" s="89"/>
      <c r="N40" s="135"/>
      <c r="O40" s="136"/>
      <c r="P40" s="136"/>
      <c r="Q40" s="136"/>
      <c r="R40" s="137"/>
      <c r="S40" s="8"/>
    </row>
    <row r="41" spans="2:21" ht="18.75" thickBot="1">
      <c r="B41" s="7"/>
      <c r="C41" s="117" t="s">
        <v>17</v>
      </c>
      <c r="D41" s="118"/>
      <c r="E41" s="118"/>
      <c r="F41" s="118"/>
      <c r="G41" s="118"/>
      <c r="H41" s="119"/>
      <c r="I41" s="114" t="s">
        <v>18</v>
      </c>
      <c r="J41" s="115"/>
      <c r="K41" s="115"/>
      <c r="L41" s="115"/>
      <c r="M41" s="116"/>
      <c r="N41" s="114" t="s">
        <v>19</v>
      </c>
      <c r="O41" s="115"/>
      <c r="P41" s="115"/>
      <c r="Q41" s="115"/>
      <c r="R41" s="116"/>
      <c r="S41" s="8"/>
    </row>
    <row r="42" spans="2:21" ht="18.75" thickBot="1">
      <c r="B42" s="7"/>
      <c r="C42" s="141" t="s">
        <v>77</v>
      </c>
      <c r="D42" s="142"/>
      <c r="E42" s="142"/>
      <c r="F42" s="142"/>
      <c r="G42" s="142"/>
      <c r="H42" s="143"/>
      <c r="I42" s="141" t="s">
        <v>78</v>
      </c>
      <c r="J42" s="142"/>
      <c r="K42" s="142"/>
      <c r="L42" s="142"/>
      <c r="M42" s="143"/>
      <c r="N42" s="147" t="s">
        <v>20</v>
      </c>
      <c r="O42" s="148"/>
      <c r="P42" s="149"/>
      <c r="Q42" s="12" t="str">
        <f>VLOOKUP($Q$10,'[1]LISTADO INDICADORES'!A$5:Y$997,22,0)</f>
        <v>≥</v>
      </c>
      <c r="R42" s="13">
        <f>VLOOKUP($Q$10,'[1]LISTADO INDICADORES'!A$5:Y$997,23,0)</f>
        <v>1</v>
      </c>
      <c r="S42" s="8"/>
    </row>
    <row r="43" spans="2:21" ht="23.25" customHeight="1" thickBot="1">
      <c r="B43" s="7"/>
      <c r="C43" s="144"/>
      <c r="D43" s="145"/>
      <c r="E43" s="145"/>
      <c r="F43" s="145"/>
      <c r="G43" s="145"/>
      <c r="H43" s="146"/>
      <c r="I43" s="144"/>
      <c r="J43" s="145"/>
      <c r="K43" s="145"/>
      <c r="L43" s="145"/>
      <c r="M43" s="146"/>
      <c r="N43" s="150" t="s">
        <v>21</v>
      </c>
      <c r="O43" s="151"/>
      <c r="P43" s="152"/>
      <c r="Q43" s="14" t="str">
        <f>VLOOKUP($Q$10,'[1]LISTADO INDICADORES'!A$5:Y$997,24,0)</f>
        <v>&lt;</v>
      </c>
      <c r="R43" s="15">
        <f>VLOOKUP($Q$10,'[1]LISTADO INDICADORES'!A$5:Y$997,23,0)</f>
        <v>1</v>
      </c>
      <c r="S43" s="8"/>
    </row>
    <row r="44" spans="2:21" ht="18.75" thickBot="1">
      <c r="B44" s="7"/>
      <c r="C44" s="111" t="s">
        <v>22</v>
      </c>
      <c r="D44" s="112"/>
      <c r="E44" s="112"/>
      <c r="F44" s="112"/>
      <c r="G44" s="112"/>
      <c r="H44" s="113"/>
      <c r="I44" s="153" t="s">
        <v>23</v>
      </c>
      <c r="J44" s="154"/>
      <c r="K44" s="154"/>
      <c r="L44" s="154"/>
      <c r="M44" s="155"/>
      <c r="N44" s="114" t="s">
        <v>24</v>
      </c>
      <c r="O44" s="115"/>
      <c r="P44" s="115"/>
      <c r="Q44" s="115"/>
      <c r="R44" s="116"/>
      <c r="S44" s="8"/>
    </row>
    <row r="45" spans="2:21">
      <c r="B45" s="7"/>
      <c r="C45" s="141" t="s">
        <v>79</v>
      </c>
      <c r="D45" s="142"/>
      <c r="E45" s="142"/>
      <c r="F45" s="142"/>
      <c r="G45" s="142"/>
      <c r="H45" s="143"/>
      <c r="I45" s="156" t="s">
        <v>80</v>
      </c>
      <c r="J45" s="157"/>
      <c r="K45" s="157"/>
      <c r="L45" s="157"/>
      <c r="M45" s="158"/>
      <c r="N45" s="162">
        <f>IF(Q49&gt;0,O52,IF(P49&gt;0,O52,IF(O49&gt;0,O52,IF(N49&gt;0,L52,IF(M49&gt;0,L52,IF(L49&gt;0,L52,IF(K49&gt;0,I52,IF(J49&gt;0,I52,IF(I49&gt;0,I52,IF(H49&gt;0,F52,IF(G49&gt;0,F52,IF(F49&gt;0,F52,"NO HAY DATOS"))))))))))))</f>
        <v>1</v>
      </c>
      <c r="O45" s="163"/>
      <c r="P45" s="163"/>
      <c r="Q45" s="163"/>
      <c r="R45" s="164"/>
      <c r="S45" s="8"/>
    </row>
    <row r="46" spans="2:21" ht="15.75" thickBot="1">
      <c r="B46" s="7"/>
      <c r="C46" s="144"/>
      <c r="D46" s="145"/>
      <c r="E46" s="145"/>
      <c r="F46" s="145"/>
      <c r="G46" s="145"/>
      <c r="H46" s="146"/>
      <c r="I46" s="159"/>
      <c r="J46" s="160"/>
      <c r="K46" s="160"/>
      <c r="L46" s="160"/>
      <c r="M46" s="161"/>
      <c r="N46" s="165"/>
      <c r="O46" s="166"/>
      <c r="P46" s="166"/>
      <c r="Q46" s="166"/>
      <c r="R46" s="167"/>
      <c r="S46" s="8"/>
      <c r="U46" s="16"/>
    </row>
    <row r="47" spans="2:21" s="20" customFormat="1" ht="32.25" thickBot="1">
      <c r="B47" s="17"/>
      <c r="C47" s="138" t="s">
        <v>25</v>
      </c>
      <c r="D47" s="139"/>
      <c r="E47" s="140"/>
      <c r="F47" s="18" t="s">
        <v>26</v>
      </c>
      <c r="G47" s="10" t="s">
        <v>27</v>
      </c>
      <c r="H47" s="10" t="s">
        <v>28</v>
      </c>
      <c r="I47" s="10" t="s">
        <v>29</v>
      </c>
      <c r="J47" s="10" t="s">
        <v>30</v>
      </c>
      <c r="K47" s="10" t="s">
        <v>31</v>
      </c>
      <c r="L47" s="10" t="s">
        <v>32</v>
      </c>
      <c r="M47" s="10" t="s">
        <v>33</v>
      </c>
      <c r="N47" s="10" t="s">
        <v>34</v>
      </c>
      <c r="O47" s="10" t="s">
        <v>35</v>
      </c>
      <c r="P47" s="10" t="s">
        <v>36</v>
      </c>
      <c r="Q47" s="10" t="s">
        <v>37</v>
      </c>
      <c r="R47" s="10" t="s">
        <v>38</v>
      </c>
      <c r="S47" s="19"/>
    </row>
    <row r="48" spans="2:21" ht="18.75" thickBot="1">
      <c r="B48" s="7"/>
      <c r="C48" s="138" t="s">
        <v>17</v>
      </c>
      <c r="D48" s="139"/>
      <c r="E48" s="140"/>
      <c r="F48" s="63">
        <v>80</v>
      </c>
      <c r="G48" s="63">
        <v>104</v>
      </c>
      <c r="H48" s="63">
        <v>107</v>
      </c>
      <c r="I48" s="73">
        <v>100</v>
      </c>
      <c r="J48" s="73">
        <v>122</v>
      </c>
      <c r="K48" s="73">
        <v>87</v>
      </c>
      <c r="L48" s="21"/>
      <c r="M48" s="21"/>
      <c r="N48" s="21"/>
      <c r="O48" s="21"/>
      <c r="P48" s="21"/>
      <c r="Q48" s="21"/>
      <c r="R48" s="22">
        <v>600</v>
      </c>
      <c r="S48" s="8"/>
    </row>
    <row r="49" spans="2:19" ht="18.75" thickBot="1">
      <c r="B49" s="7"/>
      <c r="C49" s="138" t="s">
        <v>18</v>
      </c>
      <c r="D49" s="139"/>
      <c r="E49" s="140"/>
      <c r="F49" s="64">
        <v>80</v>
      </c>
      <c r="G49" s="64">
        <v>104</v>
      </c>
      <c r="H49" s="64">
        <v>107</v>
      </c>
      <c r="I49" s="64">
        <v>100</v>
      </c>
      <c r="J49" s="64">
        <v>122</v>
      </c>
      <c r="K49" s="64">
        <v>87</v>
      </c>
      <c r="L49" s="23"/>
      <c r="M49" s="23"/>
      <c r="N49" s="23"/>
      <c r="O49" s="21"/>
      <c r="P49" s="21"/>
      <c r="Q49" s="21"/>
      <c r="R49" s="24">
        <v>600</v>
      </c>
      <c r="S49" s="8"/>
    </row>
    <row r="50" spans="2:19" ht="18.75" thickBot="1">
      <c r="B50" s="7"/>
      <c r="C50" s="138" t="s">
        <v>39</v>
      </c>
      <c r="D50" s="139"/>
      <c r="E50" s="140"/>
      <c r="F50" s="26">
        <f>IFERROR(F48/F49,"")</f>
        <v>1</v>
      </c>
      <c r="G50" s="26">
        <f>IFERROR(G48/G49,"")</f>
        <v>1</v>
      </c>
      <c r="H50" s="26">
        <f t="shared" ref="H50:Q50" si="0">IFERROR(H48/H49,"")</f>
        <v>1</v>
      </c>
      <c r="I50" s="26">
        <f t="shared" si="0"/>
        <v>1</v>
      </c>
      <c r="J50" s="26">
        <f t="shared" si="0"/>
        <v>1</v>
      </c>
      <c r="K50" s="26">
        <f t="shared" si="0"/>
        <v>1</v>
      </c>
      <c r="L50" s="26" t="str">
        <f t="shared" si="0"/>
        <v/>
      </c>
      <c r="M50" s="26" t="str">
        <f t="shared" si="0"/>
        <v/>
      </c>
      <c r="N50" s="26" t="str">
        <f t="shared" si="0"/>
        <v/>
      </c>
      <c r="O50" s="26" t="str">
        <f t="shared" si="0"/>
        <v/>
      </c>
      <c r="P50" s="26" t="str">
        <f t="shared" si="0"/>
        <v/>
      </c>
      <c r="Q50" s="26" t="str">
        <f t="shared" si="0"/>
        <v/>
      </c>
      <c r="R50" s="27">
        <f>IFERROR(R48/R49," ")</f>
        <v>1</v>
      </c>
      <c r="S50" s="8"/>
    </row>
    <row r="51" spans="2:19" ht="18.75" thickBot="1">
      <c r="B51" s="7"/>
      <c r="C51" s="138" t="s">
        <v>40</v>
      </c>
      <c r="D51" s="139"/>
      <c r="E51" s="140"/>
      <c r="F51" s="25"/>
      <c r="G51" s="29"/>
      <c r="H51" s="29"/>
      <c r="I51" s="29"/>
      <c r="J51" s="29"/>
      <c r="K51" s="29"/>
      <c r="L51" s="29"/>
      <c r="M51" s="29"/>
      <c r="N51" s="29"/>
      <c r="O51" s="29"/>
      <c r="P51" s="29"/>
      <c r="Q51" s="29"/>
      <c r="R51" s="30"/>
      <c r="S51" s="8"/>
    </row>
    <row r="52" spans="2:19" ht="18.75" thickBot="1">
      <c r="B52" s="7"/>
      <c r="C52" s="138" t="s">
        <v>41</v>
      </c>
      <c r="D52" s="139"/>
      <c r="E52" s="140"/>
      <c r="F52" s="168">
        <f>IFERROR(SUM(F48:H48)/SUM(F49:H49),"")</f>
        <v>1</v>
      </c>
      <c r="G52" s="169"/>
      <c r="H52" s="170"/>
      <c r="I52" s="171">
        <f>IFERROR(SUM(I48:K48)/SUM(I49:K49),"")</f>
        <v>1</v>
      </c>
      <c r="J52" s="169"/>
      <c r="K52" s="170"/>
      <c r="L52" s="189" t="str">
        <f>IFERROR(SUM(L48:N48)/SUM(L49:N49),"")</f>
        <v/>
      </c>
      <c r="M52" s="190"/>
      <c r="N52" s="191"/>
      <c r="O52" s="189" t="str">
        <f>IFERROR(SUM(O48:Q48)/SUM(O49:Q49),"")</f>
        <v/>
      </c>
      <c r="P52" s="190"/>
      <c r="Q52" s="191"/>
      <c r="R52" s="30"/>
      <c r="S52" s="8"/>
    </row>
    <row r="53" spans="2:19" ht="18.75" thickBot="1">
      <c r="B53" s="7"/>
      <c r="C53" s="192" t="s">
        <v>42</v>
      </c>
      <c r="D53" s="193"/>
      <c r="E53" s="194"/>
      <c r="F53" s="31"/>
      <c r="G53" s="32"/>
      <c r="H53" s="32"/>
      <c r="I53" s="32"/>
      <c r="J53" s="32"/>
      <c r="K53" s="32"/>
      <c r="L53" s="32"/>
      <c r="M53" s="32"/>
      <c r="N53" s="32"/>
      <c r="O53" s="32"/>
      <c r="P53" s="32"/>
      <c r="Q53" s="32"/>
      <c r="R53" s="33"/>
      <c r="S53" s="8"/>
    </row>
    <row r="54" spans="2:19" ht="18.75" thickBot="1">
      <c r="B54" s="7"/>
      <c r="C54" s="138" t="s">
        <v>43</v>
      </c>
      <c r="D54" s="139"/>
      <c r="E54" s="140"/>
      <c r="F54" s="34">
        <v>1</v>
      </c>
      <c r="G54" s="34">
        <v>1</v>
      </c>
      <c r="H54" s="34">
        <v>1</v>
      </c>
      <c r="I54" s="34">
        <v>1</v>
      </c>
      <c r="J54" s="34">
        <v>1</v>
      </c>
      <c r="K54" s="34">
        <v>1</v>
      </c>
      <c r="L54" s="34">
        <v>1</v>
      </c>
      <c r="M54" s="34">
        <v>1</v>
      </c>
      <c r="N54" s="34">
        <v>1</v>
      </c>
      <c r="O54" s="34">
        <v>1</v>
      </c>
      <c r="P54" s="34">
        <v>1</v>
      </c>
      <c r="Q54" s="34">
        <v>1</v>
      </c>
      <c r="R54" s="34">
        <v>1</v>
      </c>
      <c r="S54" s="36"/>
    </row>
    <row r="55" spans="2:19" ht="15" thickBot="1">
      <c r="B55" s="7"/>
      <c r="H55" s="37"/>
      <c r="S55" s="8"/>
    </row>
    <row r="56" spans="2:19" ht="18.75" thickBot="1">
      <c r="B56" s="7"/>
      <c r="C56" s="117" t="s">
        <v>44</v>
      </c>
      <c r="D56" s="118"/>
      <c r="E56" s="118"/>
      <c r="F56" s="118"/>
      <c r="G56" s="118"/>
      <c r="H56" s="118"/>
      <c r="I56" s="118"/>
      <c r="J56" s="118"/>
      <c r="K56" s="119"/>
      <c r="L56" s="114" t="s">
        <v>45</v>
      </c>
      <c r="M56" s="115"/>
      <c r="N56" s="115"/>
      <c r="O56" s="115"/>
      <c r="P56" s="115"/>
      <c r="Q56" s="115"/>
      <c r="R56" s="116"/>
      <c r="S56" s="8"/>
    </row>
    <row r="57" spans="2:19">
      <c r="B57" s="7"/>
      <c r="C57" s="195" t="s">
        <v>99</v>
      </c>
      <c r="D57" s="196"/>
      <c r="E57" s="196"/>
      <c r="F57" s="196"/>
      <c r="G57" s="196"/>
      <c r="H57" s="196"/>
      <c r="I57" s="196"/>
      <c r="J57" s="196"/>
      <c r="K57" s="197"/>
      <c r="L57" s="204" t="s">
        <v>100</v>
      </c>
      <c r="M57" s="205"/>
      <c r="N57" s="205"/>
      <c r="O57" s="205"/>
      <c r="P57" s="205"/>
      <c r="Q57" s="205"/>
      <c r="R57" s="206"/>
      <c r="S57" s="8"/>
    </row>
    <row r="58" spans="2:19">
      <c r="B58" s="7"/>
      <c r="C58" s="198"/>
      <c r="D58" s="199"/>
      <c r="E58" s="199"/>
      <c r="F58" s="199"/>
      <c r="G58" s="199"/>
      <c r="H58" s="199"/>
      <c r="I58" s="199"/>
      <c r="J58" s="199"/>
      <c r="K58" s="200"/>
      <c r="L58" s="207"/>
      <c r="M58" s="208"/>
      <c r="N58" s="208"/>
      <c r="O58" s="208"/>
      <c r="P58" s="208"/>
      <c r="Q58" s="208"/>
      <c r="R58" s="209"/>
      <c r="S58" s="8"/>
    </row>
    <row r="59" spans="2:19">
      <c r="B59" s="7"/>
      <c r="C59" s="198"/>
      <c r="D59" s="199"/>
      <c r="E59" s="199"/>
      <c r="F59" s="199"/>
      <c r="G59" s="199"/>
      <c r="H59" s="199"/>
      <c r="I59" s="199"/>
      <c r="J59" s="199"/>
      <c r="K59" s="200"/>
      <c r="L59" s="207"/>
      <c r="M59" s="208"/>
      <c r="N59" s="208"/>
      <c r="O59" s="208"/>
      <c r="P59" s="208"/>
      <c r="Q59" s="208"/>
      <c r="R59" s="209"/>
      <c r="S59" s="8"/>
    </row>
    <row r="60" spans="2:19">
      <c r="B60" s="7"/>
      <c r="C60" s="198"/>
      <c r="D60" s="199"/>
      <c r="E60" s="199"/>
      <c r="F60" s="199"/>
      <c r="G60" s="199"/>
      <c r="H60" s="199"/>
      <c r="I60" s="199"/>
      <c r="J60" s="199"/>
      <c r="K60" s="200"/>
      <c r="L60" s="207"/>
      <c r="M60" s="208"/>
      <c r="N60" s="208"/>
      <c r="O60" s="208"/>
      <c r="P60" s="208"/>
      <c r="Q60" s="208"/>
      <c r="R60" s="209"/>
      <c r="S60" s="8"/>
    </row>
    <row r="61" spans="2:19" ht="15" thickBot="1">
      <c r="B61" s="7"/>
      <c r="C61" s="201"/>
      <c r="D61" s="202"/>
      <c r="E61" s="202"/>
      <c r="F61" s="202"/>
      <c r="G61" s="202"/>
      <c r="H61" s="202"/>
      <c r="I61" s="202"/>
      <c r="J61" s="202"/>
      <c r="K61" s="203"/>
      <c r="L61" s="210"/>
      <c r="M61" s="211"/>
      <c r="N61" s="211"/>
      <c r="O61" s="211"/>
      <c r="P61" s="211"/>
      <c r="Q61" s="211"/>
      <c r="R61" s="212"/>
      <c r="S61" s="8"/>
    </row>
    <row r="62" spans="2:19" ht="18.75" thickBot="1">
      <c r="B62" s="7"/>
      <c r="C62" s="117" t="s">
        <v>46</v>
      </c>
      <c r="D62" s="118"/>
      <c r="E62" s="118"/>
      <c r="F62" s="118"/>
      <c r="G62" s="118"/>
      <c r="H62" s="118"/>
      <c r="I62" s="118"/>
      <c r="J62" s="118"/>
      <c r="K62" s="119"/>
      <c r="L62" s="114" t="s">
        <v>47</v>
      </c>
      <c r="M62" s="115"/>
      <c r="N62" s="115"/>
      <c r="O62" s="115"/>
      <c r="P62" s="115"/>
      <c r="Q62" s="115"/>
      <c r="R62" s="116"/>
      <c r="S62" s="8"/>
    </row>
    <row r="63" spans="2:19">
      <c r="B63" s="7"/>
      <c r="C63" s="172" t="s">
        <v>65</v>
      </c>
      <c r="D63" s="173"/>
      <c r="E63" s="173"/>
      <c r="F63" s="173"/>
      <c r="G63" s="173"/>
      <c r="H63" s="173"/>
      <c r="I63" s="173"/>
      <c r="J63" s="173"/>
      <c r="K63" s="174"/>
      <c r="L63" s="172" t="s">
        <v>69</v>
      </c>
      <c r="M63" s="181"/>
      <c r="N63" s="181"/>
      <c r="O63" s="181"/>
      <c r="P63" s="181"/>
      <c r="Q63" s="181"/>
      <c r="R63" s="182"/>
      <c r="S63" s="8"/>
    </row>
    <row r="64" spans="2:19">
      <c r="B64" s="7"/>
      <c r="C64" s="175"/>
      <c r="D64" s="176"/>
      <c r="E64" s="176"/>
      <c r="F64" s="176"/>
      <c r="G64" s="176"/>
      <c r="H64" s="176"/>
      <c r="I64" s="176"/>
      <c r="J64" s="176"/>
      <c r="K64" s="177"/>
      <c r="L64" s="183"/>
      <c r="M64" s="184"/>
      <c r="N64" s="184"/>
      <c r="O64" s="184"/>
      <c r="P64" s="184"/>
      <c r="Q64" s="184"/>
      <c r="R64" s="185"/>
      <c r="S64" s="8"/>
    </row>
    <row r="65" spans="2:19">
      <c r="B65" s="7"/>
      <c r="C65" s="175"/>
      <c r="D65" s="176"/>
      <c r="E65" s="176"/>
      <c r="F65" s="176"/>
      <c r="G65" s="176"/>
      <c r="H65" s="176"/>
      <c r="I65" s="176"/>
      <c r="J65" s="176"/>
      <c r="K65" s="177"/>
      <c r="L65" s="183"/>
      <c r="M65" s="184"/>
      <c r="N65" s="184"/>
      <c r="O65" s="184"/>
      <c r="P65" s="184"/>
      <c r="Q65" s="184"/>
      <c r="R65" s="185"/>
      <c r="S65" s="8"/>
    </row>
    <row r="66" spans="2:19">
      <c r="B66" s="7"/>
      <c r="C66" s="175"/>
      <c r="D66" s="176"/>
      <c r="E66" s="176"/>
      <c r="F66" s="176"/>
      <c r="G66" s="176"/>
      <c r="H66" s="176"/>
      <c r="I66" s="176"/>
      <c r="J66" s="176"/>
      <c r="K66" s="177"/>
      <c r="L66" s="183"/>
      <c r="M66" s="184"/>
      <c r="N66" s="184"/>
      <c r="O66" s="184"/>
      <c r="P66" s="184"/>
      <c r="Q66" s="184"/>
      <c r="R66" s="185"/>
      <c r="S66" s="8"/>
    </row>
    <row r="67" spans="2:19" ht="15" thickBot="1">
      <c r="B67" s="7"/>
      <c r="C67" s="178"/>
      <c r="D67" s="179"/>
      <c r="E67" s="179"/>
      <c r="F67" s="179"/>
      <c r="G67" s="179"/>
      <c r="H67" s="179"/>
      <c r="I67" s="179"/>
      <c r="J67" s="179"/>
      <c r="K67" s="180"/>
      <c r="L67" s="186"/>
      <c r="M67" s="187"/>
      <c r="N67" s="187"/>
      <c r="O67" s="187"/>
      <c r="P67" s="187"/>
      <c r="Q67" s="187"/>
      <c r="R67" s="188"/>
      <c r="S67" s="8"/>
    </row>
    <row r="68" spans="2:19" ht="15" thickBot="1">
      <c r="B68" s="38"/>
      <c r="C68" s="39"/>
      <c r="D68" s="39"/>
      <c r="E68" s="39"/>
      <c r="F68" s="40"/>
      <c r="G68" s="40"/>
      <c r="H68" s="40"/>
      <c r="I68" s="40"/>
      <c r="J68" s="40"/>
      <c r="K68" s="40"/>
      <c r="L68" s="40"/>
      <c r="M68" s="40"/>
      <c r="N68" s="40"/>
      <c r="O68" s="40"/>
      <c r="P68" s="40"/>
      <c r="Q68" s="40"/>
      <c r="R68" s="40"/>
      <c r="S68" s="41"/>
    </row>
  </sheetData>
  <sheetProtection formatCells="0" formatColumns="0" formatRows="0"/>
  <protectedRanges>
    <protectedRange algorithmName="SHA-512" hashValue="AdyiIHOegjBMYfwXaovC0Yca8H1Xt2lCXFH1h/YQRbPu/MQ1aCeVjqa4EFpHM/A6eRmVZZSjhMyV9CN/EVfgRA==" saltValue="NrSoTPs0j2QR41XKevCHVA==" spinCount="100000" sqref="N12:R12 C10:K10 Q10:R10 N45:R46 R48:R49" name="formulas"/>
    <protectedRange algorithmName="SHA-512" hashValue="AdyiIHOegjBMYfwXaovC0Yca8H1Xt2lCXFH1h/YQRbPu/MQ1aCeVjqa4EFpHM/A6eRmVZZSjhMyV9CN/EVfgRA==" saltValue="NrSoTPs0j2QR41XKevCHVA==" spinCount="100000" sqref="R50:R51 F50:Q52" name="formulas_1"/>
    <protectedRange algorithmName="SHA-512" hashValue="AdyiIHOegjBMYfwXaovC0Yca8H1Xt2lCXFH1h/YQRbPu/MQ1aCeVjqa4EFpHM/A6eRmVZZSjhMyV9CN/EVfgRA==" saltValue="NrSoTPs0j2QR41XKevCHVA==" spinCount="100000" sqref="C12:M12" name="formulas_3"/>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formula1>"I Trimestre,II Trimestre,III Trimestre,IV Trimestre"</formula1>
    </dataValidation>
    <dataValidation type="whole" allowBlank="1" showInputMessage="1" showErrorMessage="1" sqref="N10">
      <formula1>1</formula1>
      <formula2>31</formula2>
    </dataValidation>
    <dataValidation type="whole" allowBlank="1" showInputMessage="1" showErrorMessage="1" sqref="O10">
      <formula1>1</formula1>
      <formula2>12</formula2>
    </dataValidation>
    <dataValidation type="whole" allowBlank="1" showInputMessage="1" showErrorMessage="1" sqref="P10">
      <formula1>1</formula1>
      <formula2>99999</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8"/>
  <sheetViews>
    <sheetView showGridLines="0" topLeftCell="A26" zoomScale="85" zoomScaleNormal="85" workbookViewId="0">
      <selection activeCell="I52" sqref="I52:K52"/>
    </sheetView>
  </sheetViews>
  <sheetFormatPr baseColWidth="10" defaultRowHeight="14.25"/>
  <cols>
    <col min="1" max="1" width="2.125" style="1" customWidth="1"/>
    <col min="2" max="2" width="2.25" style="1" customWidth="1"/>
    <col min="3" max="5" width="8" style="1" customWidth="1"/>
    <col min="6" max="7" width="11.375" style="2" customWidth="1"/>
    <col min="8" max="8" width="13.5" style="2" customWidth="1"/>
    <col min="9" max="16" width="11.375" style="2" customWidth="1"/>
    <col min="17" max="17" width="11.5" style="2" customWidth="1"/>
    <col min="18" max="18" width="11.375" style="2" customWidth="1"/>
    <col min="19" max="19" width="2.25" style="1" customWidth="1"/>
    <col min="20" max="16384" width="11" style="1"/>
  </cols>
  <sheetData>
    <row r="1" spans="2:19" ht="15" thickBot="1"/>
    <row r="2" spans="2:19" ht="9.75" customHeight="1" thickBot="1">
      <c r="B2" s="3"/>
      <c r="C2" s="4"/>
      <c r="D2" s="4"/>
      <c r="E2" s="4"/>
      <c r="F2" s="5"/>
      <c r="G2" s="5"/>
      <c r="H2" s="5"/>
      <c r="I2" s="5"/>
      <c r="J2" s="5"/>
      <c r="K2" s="5"/>
      <c r="L2" s="5"/>
      <c r="M2" s="5"/>
      <c r="N2" s="5"/>
      <c r="O2" s="5"/>
      <c r="P2" s="5"/>
      <c r="Q2" s="5"/>
      <c r="R2" s="5"/>
      <c r="S2" s="6"/>
    </row>
    <row r="3" spans="2:19" ht="16.5" thickBot="1">
      <c r="B3" s="7"/>
      <c r="C3" s="81"/>
      <c r="D3" s="82"/>
      <c r="E3" s="83"/>
      <c r="F3" s="90" t="s">
        <v>0</v>
      </c>
      <c r="G3" s="91"/>
      <c r="H3" s="91"/>
      <c r="I3" s="91"/>
      <c r="J3" s="91"/>
      <c r="K3" s="91"/>
      <c r="L3" s="91"/>
      <c r="M3" s="91"/>
      <c r="N3" s="91"/>
      <c r="O3" s="92"/>
      <c r="P3" s="99" t="s">
        <v>1</v>
      </c>
      <c r="Q3" s="100"/>
      <c r="R3" s="101"/>
      <c r="S3" s="8"/>
    </row>
    <row r="4" spans="2:19" ht="16.5" thickBot="1">
      <c r="B4" s="7"/>
      <c r="C4" s="84"/>
      <c r="D4" s="85"/>
      <c r="E4" s="86"/>
      <c r="F4" s="93"/>
      <c r="G4" s="94"/>
      <c r="H4" s="94"/>
      <c r="I4" s="94"/>
      <c r="J4" s="94"/>
      <c r="K4" s="94"/>
      <c r="L4" s="94"/>
      <c r="M4" s="94"/>
      <c r="N4" s="94"/>
      <c r="O4" s="95"/>
      <c r="P4" s="99" t="s">
        <v>2</v>
      </c>
      <c r="Q4" s="100"/>
      <c r="R4" s="101"/>
      <c r="S4" s="8"/>
    </row>
    <row r="5" spans="2:19" ht="18.75" customHeight="1" thickBot="1">
      <c r="B5" s="7"/>
      <c r="C5" s="87"/>
      <c r="D5" s="88"/>
      <c r="E5" s="89"/>
      <c r="F5" s="96"/>
      <c r="G5" s="97"/>
      <c r="H5" s="97"/>
      <c r="I5" s="97"/>
      <c r="J5" s="97"/>
      <c r="K5" s="97"/>
      <c r="L5" s="97"/>
      <c r="M5" s="97"/>
      <c r="N5" s="97"/>
      <c r="O5" s="98"/>
      <c r="P5" s="99" t="s">
        <v>3</v>
      </c>
      <c r="Q5" s="100"/>
      <c r="R5" s="101"/>
      <c r="S5" s="8"/>
    </row>
    <row r="6" spans="2:19" ht="15.75" thickBot="1">
      <c r="B6" s="7"/>
      <c r="F6" s="9"/>
      <c r="G6" s="9"/>
      <c r="H6" s="9"/>
      <c r="I6" s="9"/>
      <c r="J6" s="9"/>
      <c r="K6" s="9"/>
      <c r="L6" s="9"/>
      <c r="M6" s="9"/>
      <c r="N6" s="9"/>
      <c r="O6" s="9"/>
      <c r="S6" s="8"/>
    </row>
    <row r="7" spans="2:19" ht="28.5" thickBot="1">
      <c r="B7" s="7"/>
      <c r="C7" s="102" t="str">
        <f>UPPER(VLOOKUP($Q$10,'[1]LISTADO INDICADORES'!A$5:Y$997,6,0))</f>
        <v>ASEGURAMIENTO DE LA CALIDAD</v>
      </c>
      <c r="D7" s="103"/>
      <c r="E7" s="103"/>
      <c r="F7" s="103"/>
      <c r="G7" s="103"/>
      <c r="H7" s="103"/>
      <c r="I7" s="103"/>
      <c r="J7" s="103"/>
      <c r="K7" s="103"/>
      <c r="L7" s="103"/>
      <c r="M7" s="103"/>
      <c r="N7" s="103"/>
      <c r="O7" s="103"/>
      <c r="P7" s="103"/>
      <c r="Q7" s="103"/>
      <c r="R7" s="104"/>
      <c r="S7" s="8"/>
    </row>
    <row r="8" spans="2:19" ht="21" thickBot="1">
      <c r="B8" s="7"/>
      <c r="C8" s="105" t="s">
        <v>4</v>
      </c>
      <c r="D8" s="106"/>
      <c r="E8" s="106"/>
      <c r="F8" s="106"/>
      <c r="G8" s="106"/>
      <c r="H8" s="106"/>
      <c r="I8" s="106"/>
      <c r="J8" s="106"/>
      <c r="K8" s="106"/>
      <c r="L8" s="106"/>
      <c r="M8" s="106"/>
      <c r="N8" s="106"/>
      <c r="O8" s="106"/>
      <c r="P8" s="106"/>
      <c r="Q8" s="106"/>
      <c r="R8" s="107"/>
      <c r="S8" s="8"/>
    </row>
    <row r="9" spans="2:19" ht="48" thickBot="1">
      <c r="B9" s="7"/>
      <c r="C9" s="108" t="s">
        <v>5</v>
      </c>
      <c r="D9" s="109"/>
      <c r="E9" s="109"/>
      <c r="F9" s="109"/>
      <c r="G9" s="109"/>
      <c r="H9" s="110"/>
      <c r="I9" s="10" t="s">
        <v>6</v>
      </c>
      <c r="J9" s="10" t="s">
        <v>7</v>
      </c>
      <c r="K9" s="10" t="s">
        <v>8</v>
      </c>
      <c r="L9" s="108" t="s">
        <v>9</v>
      </c>
      <c r="M9" s="110"/>
      <c r="N9" s="108" t="s">
        <v>10</v>
      </c>
      <c r="O9" s="109"/>
      <c r="P9" s="110"/>
      <c r="Q9" s="108" t="s">
        <v>11</v>
      </c>
      <c r="R9" s="110"/>
      <c r="S9" s="8"/>
    </row>
    <row r="10" spans="2:19" ht="41.25" customHeight="1" thickBot="1">
      <c r="B10" s="7"/>
      <c r="C10" s="74" t="s">
        <v>70</v>
      </c>
      <c r="D10" s="75"/>
      <c r="E10" s="75"/>
      <c r="F10" s="75"/>
      <c r="G10" s="75"/>
      <c r="H10" s="76"/>
      <c r="I10" s="11" t="s">
        <v>73</v>
      </c>
      <c r="J10" s="11" t="s">
        <v>74</v>
      </c>
      <c r="K10" s="11" t="str">
        <f>VLOOKUP($Q$10,'[1]LISTADO INDICADORES'!A$5:Y$997,17,0)</f>
        <v>%</v>
      </c>
      <c r="L10" s="77" t="s">
        <v>87</v>
      </c>
      <c r="M10" s="78"/>
      <c r="N10" s="62">
        <v>23</v>
      </c>
      <c r="O10" s="62">
        <v>7</v>
      </c>
      <c r="P10" s="62">
        <v>2026</v>
      </c>
      <c r="Q10" s="79">
        <v>404</v>
      </c>
      <c r="R10" s="80"/>
      <c r="S10" s="8"/>
    </row>
    <row r="11" spans="2:19" ht="18.75" thickBot="1">
      <c r="B11" s="7"/>
      <c r="C11" s="111" t="s">
        <v>12</v>
      </c>
      <c r="D11" s="112"/>
      <c r="E11" s="112"/>
      <c r="F11" s="112"/>
      <c r="G11" s="112"/>
      <c r="H11" s="112"/>
      <c r="I11" s="112"/>
      <c r="J11" s="112"/>
      <c r="K11" s="112"/>
      <c r="L11" s="112"/>
      <c r="M11" s="113"/>
      <c r="N11" s="114" t="s">
        <v>13</v>
      </c>
      <c r="O11" s="115"/>
      <c r="P11" s="115"/>
      <c r="Q11" s="115"/>
      <c r="R11" s="116"/>
      <c r="S11" s="8"/>
    </row>
    <row r="12" spans="2:19" ht="84.75" customHeight="1" thickBot="1">
      <c r="B12" s="7"/>
      <c r="C12" s="74" t="s">
        <v>71</v>
      </c>
      <c r="D12" s="75"/>
      <c r="E12" s="75"/>
      <c r="F12" s="75"/>
      <c r="G12" s="75"/>
      <c r="H12" s="75"/>
      <c r="I12" s="75"/>
      <c r="J12" s="75"/>
      <c r="K12" s="75"/>
      <c r="L12" s="75"/>
      <c r="M12" s="76"/>
      <c r="N12" s="74" t="s">
        <v>72</v>
      </c>
      <c r="O12" s="75"/>
      <c r="P12" s="75"/>
      <c r="Q12" s="75"/>
      <c r="R12" s="76"/>
      <c r="S12" s="8"/>
    </row>
    <row r="13" spans="2:19" ht="18.75" thickBot="1">
      <c r="B13" s="7"/>
      <c r="C13" s="117" t="s">
        <v>14</v>
      </c>
      <c r="D13" s="118"/>
      <c r="E13" s="118"/>
      <c r="F13" s="118"/>
      <c r="G13" s="118"/>
      <c r="H13" s="118"/>
      <c r="I13" s="118"/>
      <c r="J13" s="118"/>
      <c r="K13" s="118"/>
      <c r="L13" s="118"/>
      <c r="M13" s="119"/>
      <c r="N13" s="114" t="s">
        <v>15</v>
      </c>
      <c r="O13" s="115"/>
      <c r="P13" s="115"/>
      <c r="Q13" s="115"/>
      <c r="R13" s="116"/>
      <c r="S13" s="8"/>
    </row>
    <row r="14" spans="2:19">
      <c r="B14" s="7"/>
      <c r="C14" s="120" t="str">
        <f>IF(K10="%",C42&amp;" / "&amp;I42&amp;" *100",IF(K10="tasa",C42&amp;" / "&amp;I42&amp;" *1000",IF(K10="Minutos",C42&amp;" / "&amp;I42,IF(K10="Cantidad",C42&amp;" / "&amp;I42,IF(K10="Egresos/cama",C42&amp;" / "&amp;I42,IF(K10="Cantidad",C42&amp;" / "&amp;I42,IF(K10="Horas",C42&amp;" / "&amp;I42,IF(K10="Proporción",C42&amp;" / "&amp;I42,IF(K10="Días",C42&amp;" / "&amp;I42,"")))))))))</f>
        <v>No. De estudios previos tramitados en el periodo / No. Total de estudios previos radicados en el periodo *100</v>
      </c>
      <c r="D14" s="121"/>
      <c r="E14" s="121"/>
      <c r="F14" s="121"/>
      <c r="G14" s="121"/>
      <c r="H14" s="121"/>
      <c r="I14" s="121"/>
      <c r="J14" s="121"/>
      <c r="K14" s="121"/>
      <c r="L14" s="121"/>
      <c r="M14" s="122"/>
      <c r="N14" s="195" t="s">
        <v>92</v>
      </c>
      <c r="O14" s="196"/>
      <c r="P14" s="196"/>
      <c r="Q14" s="196"/>
      <c r="R14" s="197"/>
      <c r="S14" s="8"/>
    </row>
    <row r="15" spans="2:19">
      <c r="B15" s="7"/>
      <c r="C15" s="123"/>
      <c r="D15" s="124"/>
      <c r="E15" s="124"/>
      <c r="F15" s="124"/>
      <c r="G15" s="124"/>
      <c r="H15" s="124"/>
      <c r="I15" s="124"/>
      <c r="J15" s="124"/>
      <c r="K15" s="124"/>
      <c r="L15" s="124"/>
      <c r="M15" s="125"/>
      <c r="N15" s="198"/>
      <c r="O15" s="199"/>
      <c r="P15" s="199"/>
      <c r="Q15" s="199"/>
      <c r="R15" s="200"/>
      <c r="S15" s="8"/>
    </row>
    <row r="16" spans="2:19">
      <c r="B16" s="7"/>
      <c r="C16" s="123"/>
      <c r="D16" s="124"/>
      <c r="E16" s="124"/>
      <c r="F16" s="124"/>
      <c r="G16" s="124"/>
      <c r="H16" s="124"/>
      <c r="I16" s="124"/>
      <c r="J16" s="124"/>
      <c r="K16" s="124"/>
      <c r="L16" s="124"/>
      <c r="M16" s="125"/>
      <c r="N16" s="198"/>
      <c r="O16" s="199"/>
      <c r="P16" s="199"/>
      <c r="Q16" s="199"/>
      <c r="R16" s="200"/>
      <c r="S16" s="8"/>
    </row>
    <row r="17" spans="2:22" ht="50.25" customHeight="1" thickBot="1">
      <c r="B17" s="7"/>
      <c r="C17" s="126"/>
      <c r="D17" s="127"/>
      <c r="E17" s="127"/>
      <c r="F17" s="127"/>
      <c r="G17" s="127"/>
      <c r="H17" s="127"/>
      <c r="I17" s="127"/>
      <c r="J17" s="127"/>
      <c r="K17" s="127"/>
      <c r="L17" s="127"/>
      <c r="M17" s="128"/>
      <c r="N17" s="198"/>
      <c r="O17" s="199"/>
      <c r="P17" s="199"/>
      <c r="Q17" s="199"/>
      <c r="R17" s="200"/>
      <c r="S17" s="8"/>
    </row>
    <row r="18" spans="2:22">
      <c r="B18" s="7"/>
      <c r="C18" s="81"/>
      <c r="D18" s="82"/>
      <c r="E18" s="82"/>
      <c r="F18" s="82"/>
      <c r="G18" s="82"/>
      <c r="H18" s="82"/>
      <c r="I18" s="82"/>
      <c r="J18" s="82"/>
      <c r="K18" s="82"/>
      <c r="L18" s="82"/>
      <c r="M18" s="83"/>
      <c r="N18" s="198"/>
      <c r="O18" s="199"/>
      <c r="P18" s="199"/>
      <c r="Q18" s="199"/>
      <c r="R18" s="200"/>
      <c r="S18" s="8"/>
    </row>
    <row r="19" spans="2:22">
      <c r="B19" s="7"/>
      <c r="C19" s="84"/>
      <c r="D19" s="85"/>
      <c r="E19" s="85"/>
      <c r="F19" s="85"/>
      <c r="G19" s="85"/>
      <c r="H19" s="85"/>
      <c r="I19" s="85"/>
      <c r="J19" s="85"/>
      <c r="K19" s="85"/>
      <c r="L19" s="85"/>
      <c r="M19" s="86"/>
      <c r="N19" s="198"/>
      <c r="O19" s="199"/>
      <c r="P19" s="199"/>
      <c r="Q19" s="199"/>
      <c r="R19" s="200"/>
      <c r="S19" s="8"/>
    </row>
    <row r="20" spans="2:22">
      <c r="B20" s="7"/>
      <c r="C20" s="84"/>
      <c r="D20" s="85"/>
      <c r="E20" s="85"/>
      <c r="F20" s="85"/>
      <c r="G20" s="85"/>
      <c r="H20" s="85"/>
      <c r="I20" s="85"/>
      <c r="J20" s="85"/>
      <c r="K20" s="85"/>
      <c r="L20" s="85"/>
      <c r="M20" s="86"/>
      <c r="N20" s="198"/>
      <c r="O20" s="199"/>
      <c r="P20" s="199"/>
      <c r="Q20" s="199"/>
      <c r="R20" s="200"/>
      <c r="S20" s="8"/>
    </row>
    <row r="21" spans="2:22">
      <c r="B21" s="7"/>
      <c r="C21" s="84"/>
      <c r="D21" s="85"/>
      <c r="E21" s="85"/>
      <c r="F21" s="85"/>
      <c r="G21" s="85"/>
      <c r="H21" s="85"/>
      <c r="I21" s="85"/>
      <c r="J21" s="85"/>
      <c r="K21" s="85"/>
      <c r="L21" s="85"/>
      <c r="M21" s="86"/>
      <c r="N21" s="198"/>
      <c r="O21" s="199"/>
      <c r="P21" s="199"/>
      <c r="Q21" s="199"/>
      <c r="R21" s="200"/>
      <c r="S21" s="8"/>
    </row>
    <row r="22" spans="2:22">
      <c r="B22" s="7"/>
      <c r="C22" s="84"/>
      <c r="D22" s="85"/>
      <c r="E22" s="85"/>
      <c r="F22" s="85"/>
      <c r="G22" s="85"/>
      <c r="H22" s="85"/>
      <c r="I22" s="85"/>
      <c r="J22" s="85"/>
      <c r="K22" s="85"/>
      <c r="L22" s="85"/>
      <c r="M22" s="86"/>
      <c r="N22" s="198"/>
      <c r="O22" s="199"/>
      <c r="P22" s="199"/>
      <c r="Q22" s="199"/>
      <c r="R22" s="200"/>
      <c r="S22" s="8"/>
    </row>
    <row r="23" spans="2:22">
      <c r="B23" s="7"/>
      <c r="C23" s="84"/>
      <c r="D23" s="85"/>
      <c r="E23" s="85"/>
      <c r="F23" s="85"/>
      <c r="G23" s="85"/>
      <c r="H23" s="85"/>
      <c r="I23" s="85"/>
      <c r="J23" s="85"/>
      <c r="K23" s="85"/>
      <c r="L23" s="85"/>
      <c r="M23" s="86"/>
      <c r="N23" s="198"/>
      <c r="O23" s="199"/>
      <c r="P23" s="199"/>
      <c r="Q23" s="199"/>
      <c r="R23" s="200"/>
      <c r="S23" s="8"/>
    </row>
    <row r="24" spans="2:22">
      <c r="B24" s="7"/>
      <c r="C24" s="84"/>
      <c r="D24" s="85"/>
      <c r="E24" s="85"/>
      <c r="F24" s="85"/>
      <c r="G24" s="85"/>
      <c r="H24" s="85"/>
      <c r="I24" s="85"/>
      <c r="J24" s="85"/>
      <c r="K24" s="85"/>
      <c r="L24" s="85"/>
      <c r="M24" s="86"/>
      <c r="N24" s="198"/>
      <c r="O24" s="199"/>
      <c r="P24" s="199"/>
      <c r="Q24" s="199"/>
      <c r="R24" s="200"/>
      <c r="S24" s="8"/>
    </row>
    <row r="25" spans="2:22">
      <c r="B25" s="7"/>
      <c r="C25" s="84"/>
      <c r="D25" s="85"/>
      <c r="E25" s="85"/>
      <c r="F25" s="85"/>
      <c r="G25" s="85"/>
      <c r="H25" s="85"/>
      <c r="I25" s="85"/>
      <c r="J25" s="85"/>
      <c r="K25" s="85"/>
      <c r="L25" s="85"/>
      <c r="M25" s="86"/>
      <c r="N25" s="198"/>
      <c r="O25" s="199"/>
      <c r="P25" s="199"/>
      <c r="Q25" s="199"/>
      <c r="R25" s="200"/>
      <c r="S25" s="8"/>
    </row>
    <row r="26" spans="2:22">
      <c r="B26" s="7"/>
      <c r="C26" s="84"/>
      <c r="D26" s="85"/>
      <c r="E26" s="85"/>
      <c r="F26" s="85"/>
      <c r="G26" s="85"/>
      <c r="H26" s="85"/>
      <c r="I26" s="85"/>
      <c r="J26" s="85"/>
      <c r="K26" s="85"/>
      <c r="L26" s="85"/>
      <c r="M26" s="86"/>
      <c r="N26" s="198"/>
      <c r="O26" s="199"/>
      <c r="P26" s="199"/>
      <c r="Q26" s="199"/>
      <c r="R26" s="200"/>
      <c r="S26" s="8"/>
      <c r="V26" s="1" t="s">
        <v>16</v>
      </c>
    </row>
    <row r="27" spans="2:22">
      <c r="B27" s="7"/>
      <c r="C27" s="84"/>
      <c r="D27" s="85"/>
      <c r="E27" s="85"/>
      <c r="F27" s="85"/>
      <c r="G27" s="85"/>
      <c r="H27" s="85"/>
      <c r="I27" s="85"/>
      <c r="J27" s="85"/>
      <c r="K27" s="85"/>
      <c r="L27" s="85"/>
      <c r="M27" s="86"/>
      <c r="N27" s="198"/>
      <c r="O27" s="199"/>
      <c r="P27" s="199"/>
      <c r="Q27" s="199"/>
      <c r="R27" s="200"/>
      <c r="S27" s="8"/>
    </row>
    <row r="28" spans="2:22">
      <c r="B28" s="7"/>
      <c r="C28" s="84"/>
      <c r="D28" s="85"/>
      <c r="E28" s="85"/>
      <c r="F28" s="85"/>
      <c r="G28" s="85"/>
      <c r="H28" s="85"/>
      <c r="I28" s="85"/>
      <c r="J28" s="85"/>
      <c r="K28" s="85"/>
      <c r="L28" s="85"/>
      <c r="M28" s="86"/>
      <c r="N28" s="198"/>
      <c r="O28" s="199"/>
      <c r="P28" s="199"/>
      <c r="Q28" s="199"/>
      <c r="R28" s="200"/>
      <c r="S28" s="8"/>
    </row>
    <row r="29" spans="2:22">
      <c r="B29" s="7"/>
      <c r="C29" s="84"/>
      <c r="D29" s="85"/>
      <c r="E29" s="85"/>
      <c r="F29" s="85"/>
      <c r="G29" s="85"/>
      <c r="H29" s="85"/>
      <c r="I29" s="85"/>
      <c r="J29" s="85"/>
      <c r="K29" s="85"/>
      <c r="L29" s="85"/>
      <c r="M29" s="86"/>
      <c r="N29" s="198"/>
      <c r="O29" s="199"/>
      <c r="P29" s="199"/>
      <c r="Q29" s="199"/>
      <c r="R29" s="200"/>
      <c r="S29" s="8"/>
    </row>
    <row r="30" spans="2:22">
      <c r="B30" s="7"/>
      <c r="C30" s="84"/>
      <c r="D30" s="85"/>
      <c r="E30" s="85"/>
      <c r="F30" s="85"/>
      <c r="G30" s="85"/>
      <c r="H30" s="85"/>
      <c r="I30" s="85"/>
      <c r="J30" s="85"/>
      <c r="K30" s="85"/>
      <c r="L30" s="85"/>
      <c r="M30" s="86"/>
      <c r="N30" s="198"/>
      <c r="O30" s="199"/>
      <c r="P30" s="199"/>
      <c r="Q30" s="199"/>
      <c r="R30" s="200"/>
      <c r="S30" s="8"/>
    </row>
    <row r="31" spans="2:22">
      <c r="B31" s="7"/>
      <c r="C31" s="84"/>
      <c r="D31" s="85"/>
      <c r="E31" s="85"/>
      <c r="F31" s="85"/>
      <c r="G31" s="85"/>
      <c r="H31" s="85"/>
      <c r="I31" s="85"/>
      <c r="J31" s="85"/>
      <c r="K31" s="85"/>
      <c r="L31" s="85"/>
      <c r="M31" s="86"/>
      <c r="N31" s="198"/>
      <c r="O31" s="199"/>
      <c r="P31" s="199"/>
      <c r="Q31" s="199"/>
      <c r="R31" s="200"/>
      <c r="S31" s="8"/>
    </row>
    <row r="32" spans="2:22">
      <c r="B32" s="7"/>
      <c r="C32" s="84"/>
      <c r="D32" s="85"/>
      <c r="E32" s="85"/>
      <c r="F32" s="85"/>
      <c r="G32" s="85"/>
      <c r="H32" s="85"/>
      <c r="I32" s="85"/>
      <c r="J32" s="85"/>
      <c r="K32" s="85"/>
      <c r="L32" s="85"/>
      <c r="M32" s="86"/>
      <c r="N32" s="198"/>
      <c r="O32" s="199"/>
      <c r="P32" s="199"/>
      <c r="Q32" s="199"/>
      <c r="R32" s="200"/>
      <c r="S32" s="8"/>
    </row>
    <row r="33" spans="2:21">
      <c r="B33" s="7"/>
      <c r="C33" s="84"/>
      <c r="D33" s="85"/>
      <c r="E33" s="85"/>
      <c r="F33" s="85"/>
      <c r="G33" s="85"/>
      <c r="H33" s="85"/>
      <c r="I33" s="85"/>
      <c r="J33" s="85"/>
      <c r="K33" s="85"/>
      <c r="L33" s="85"/>
      <c r="M33" s="86"/>
      <c r="N33" s="198"/>
      <c r="O33" s="199"/>
      <c r="P33" s="199"/>
      <c r="Q33" s="199"/>
      <c r="R33" s="200"/>
      <c r="S33" s="8"/>
    </row>
    <row r="34" spans="2:21">
      <c r="B34" s="7"/>
      <c r="C34" s="84"/>
      <c r="D34" s="85"/>
      <c r="E34" s="85"/>
      <c r="F34" s="85"/>
      <c r="G34" s="85"/>
      <c r="H34" s="85"/>
      <c r="I34" s="85"/>
      <c r="J34" s="85"/>
      <c r="K34" s="85"/>
      <c r="L34" s="85"/>
      <c r="M34" s="86"/>
      <c r="N34" s="198"/>
      <c r="O34" s="199"/>
      <c r="P34" s="199"/>
      <c r="Q34" s="199"/>
      <c r="R34" s="200"/>
      <c r="S34" s="8"/>
    </row>
    <row r="35" spans="2:21">
      <c r="B35" s="7"/>
      <c r="C35" s="84"/>
      <c r="D35" s="85"/>
      <c r="E35" s="85"/>
      <c r="F35" s="85"/>
      <c r="G35" s="85"/>
      <c r="H35" s="85"/>
      <c r="I35" s="85"/>
      <c r="J35" s="85"/>
      <c r="K35" s="85"/>
      <c r="L35" s="85"/>
      <c r="M35" s="86"/>
      <c r="N35" s="198"/>
      <c r="O35" s="199"/>
      <c r="P35" s="199"/>
      <c r="Q35" s="199"/>
      <c r="R35" s="200"/>
      <c r="S35" s="8"/>
    </row>
    <row r="36" spans="2:21">
      <c r="B36" s="7"/>
      <c r="C36" s="84"/>
      <c r="D36" s="85"/>
      <c r="E36" s="85"/>
      <c r="F36" s="85"/>
      <c r="G36" s="85"/>
      <c r="H36" s="85"/>
      <c r="I36" s="85"/>
      <c r="J36" s="85"/>
      <c r="K36" s="85"/>
      <c r="L36" s="85"/>
      <c r="M36" s="86"/>
      <c r="N36" s="198"/>
      <c r="O36" s="199"/>
      <c r="P36" s="199"/>
      <c r="Q36" s="199"/>
      <c r="R36" s="200"/>
      <c r="S36" s="8"/>
    </row>
    <row r="37" spans="2:21">
      <c r="B37" s="7"/>
      <c r="C37" s="84"/>
      <c r="D37" s="85"/>
      <c r="E37" s="85"/>
      <c r="F37" s="85"/>
      <c r="G37" s="85"/>
      <c r="H37" s="85"/>
      <c r="I37" s="85"/>
      <c r="J37" s="85"/>
      <c r="K37" s="85"/>
      <c r="L37" s="85"/>
      <c r="M37" s="86"/>
      <c r="N37" s="198"/>
      <c r="O37" s="199"/>
      <c r="P37" s="199"/>
      <c r="Q37" s="199"/>
      <c r="R37" s="200"/>
      <c r="S37" s="8"/>
    </row>
    <row r="38" spans="2:21">
      <c r="B38" s="7"/>
      <c r="C38" s="84"/>
      <c r="D38" s="85"/>
      <c r="E38" s="85"/>
      <c r="F38" s="85"/>
      <c r="G38" s="85"/>
      <c r="H38" s="85"/>
      <c r="I38" s="85"/>
      <c r="J38" s="85"/>
      <c r="K38" s="85"/>
      <c r="L38" s="85"/>
      <c r="M38" s="86"/>
      <c r="N38" s="198"/>
      <c r="O38" s="199"/>
      <c r="P38" s="199"/>
      <c r="Q38" s="199"/>
      <c r="R38" s="200"/>
      <c r="S38" s="8"/>
    </row>
    <row r="39" spans="2:21">
      <c r="B39" s="7"/>
      <c r="C39" s="84"/>
      <c r="D39" s="85"/>
      <c r="E39" s="85"/>
      <c r="F39" s="85"/>
      <c r="G39" s="85"/>
      <c r="H39" s="85"/>
      <c r="I39" s="85"/>
      <c r="J39" s="85"/>
      <c r="K39" s="85"/>
      <c r="L39" s="85"/>
      <c r="M39" s="86"/>
      <c r="N39" s="198"/>
      <c r="O39" s="199"/>
      <c r="P39" s="199"/>
      <c r="Q39" s="199"/>
      <c r="R39" s="200"/>
      <c r="S39" s="8"/>
    </row>
    <row r="40" spans="2:21" ht="15" thickBot="1">
      <c r="B40" s="7"/>
      <c r="C40" s="87"/>
      <c r="D40" s="88"/>
      <c r="E40" s="88"/>
      <c r="F40" s="88"/>
      <c r="G40" s="88"/>
      <c r="H40" s="88"/>
      <c r="I40" s="88"/>
      <c r="J40" s="88"/>
      <c r="K40" s="88"/>
      <c r="L40" s="88"/>
      <c r="M40" s="89"/>
      <c r="N40" s="201"/>
      <c r="O40" s="202"/>
      <c r="P40" s="202"/>
      <c r="Q40" s="202"/>
      <c r="R40" s="203"/>
      <c r="S40" s="8"/>
    </row>
    <row r="41" spans="2:21" ht="18.75" thickBot="1">
      <c r="B41" s="7"/>
      <c r="C41" s="117" t="s">
        <v>17</v>
      </c>
      <c r="D41" s="118"/>
      <c r="E41" s="118"/>
      <c r="F41" s="118"/>
      <c r="G41" s="118"/>
      <c r="H41" s="119"/>
      <c r="I41" s="114" t="s">
        <v>18</v>
      </c>
      <c r="J41" s="115"/>
      <c r="K41" s="115"/>
      <c r="L41" s="115"/>
      <c r="M41" s="116"/>
      <c r="N41" s="114" t="s">
        <v>19</v>
      </c>
      <c r="O41" s="115"/>
      <c r="P41" s="115"/>
      <c r="Q41" s="115"/>
      <c r="R41" s="116"/>
      <c r="S41" s="8"/>
    </row>
    <row r="42" spans="2:21" ht="19.5" customHeight="1" thickBot="1">
      <c r="B42" s="7"/>
      <c r="C42" s="141" t="s">
        <v>75</v>
      </c>
      <c r="D42" s="142"/>
      <c r="E42" s="142"/>
      <c r="F42" s="142"/>
      <c r="G42" s="142"/>
      <c r="H42" s="143"/>
      <c r="I42" s="141" t="s">
        <v>76</v>
      </c>
      <c r="J42" s="142"/>
      <c r="K42" s="142"/>
      <c r="L42" s="142"/>
      <c r="M42" s="143"/>
      <c r="N42" s="147" t="s">
        <v>20</v>
      </c>
      <c r="O42" s="148"/>
      <c r="P42" s="149"/>
      <c r="Q42" s="12" t="str">
        <f>VLOOKUP($Q$10,'[1]LISTADO INDICADORES'!A$5:Y$997,22,0)</f>
        <v>≥</v>
      </c>
      <c r="R42" s="13">
        <f>VLOOKUP($Q$10,'[1]LISTADO INDICADORES'!A$5:Y$997,23,0)</f>
        <v>0.64</v>
      </c>
      <c r="S42" s="8"/>
    </row>
    <row r="43" spans="2:21" ht="23.25" customHeight="1" thickBot="1">
      <c r="B43" s="7"/>
      <c r="C43" s="144"/>
      <c r="D43" s="145"/>
      <c r="E43" s="145"/>
      <c r="F43" s="145"/>
      <c r="G43" s="145"/>
      <c r="H43" s="146"/>
      <c r="I43" s="144"/>
      <c r="J43" s="145"/>
      <c r="K43" s="145"/>
      <c r="L43" s="145"/>
      <c r="M43" s="146"/>
      <c r="N43" s="150" t="s">
        <v>21</v>
      </c>
      <c r="O43" s="151"/>
      <c r="P43" s="152"/>
      <c r="Q43" s="14" t="str">
        <f>VLOOKUP($Q$10,'[1]LISTADO INDICADORES'!A$5:Y$997,24,0)</f>
        <v>&lt;</v>
      </c>
      <c r="R43" s="15">
        <f>VLOOKUP($Q$10,'[1]LISTADO INDICADORES'!A$5:Y$997,23,0)</f>
        <v>0.64</v>
      </c>
      <c r="S43" s="8"/>
    </row>
    <row r="44" spans="2:21" ht="18.75" thickBot="1">
      <c r="B44" s="7"/>
      <c r="C44" s="111" t="s">
        <v>22</v>
      </c>
      <c r="D44" s="112"/>
      <c r="E44" s="112"/>
      <c r="F44" s="112"/>
      <c r="G44" s="112"/>
      <c r="H44" s="113"/>
      <c r="I44" s="153" t="s">
        <v>23</v>
      </c>
      <c r="J44" s="154"/>
      <c r="K44" s="154"/>
      <c r="L44" s="154"/>
      <c r="M44" s="155"/>
      <c r="N44" s="114" t="s">
        <v>24</v>
      </c>
      <c r="O44" s="115"/>
      <c r="P44" s="115"/>
      <c r="Q44" s="115"/>
      <c r="R44" s="116"/>
      <c r="S44" s="8"/>
    </row>
    <row r="45" spans="2:21">
      <c r="B45" s="7"/>
      <c r="C45" s="141" t="str">
        <f>VLOOKUP($Q$10,'[1]LISTADO INDICADORES'!A$5:Y$997,15,0)</f>
        <v>Seguridad del Paciente</v>
      </c>
      <c r="D45" s="142"/>
      <c r="E45" s="142"/>
      <c r="F45" s="142"/>
      <c r="G45" s="142"/>
      <c r="H45" s="143"/>
      <c r="I45" s="156" t="str">
        <f>VLOOKUP($Q$10,'[1]LISTADO INDICADORES'!A$5:Y$997,16,0)</f>
        <v>Seguridad del Paciente</v>
      </c>
      <c r="J45" s="157"/>
      <c r="K45" s="157"/>
      <c r="L45" s="157"/>
      <c r="M45" s="158"/>
      <c r="N45" s="162">
        <f>IF(Q49&gt;0,O52,IF(P49&gt;0,O52,IF(O49&gt;0,O52,IF(N49&gt;0,L52,IF(M49&gt;0,L52,IF(L49&gt;0,L52,IF(K49&gt;0,I52,IF(J49&gt;0,I52,IF(I49&gt;0,I52,IF(H49&gt;0,F52,IF(G49&gt;0,F52,IF(F49&gt;0,F52,"NO HAY DATOS"))))))))))))</f>
        <v>0.90277777777777779</v>
      </c>
      <c r="O45" s="163"/>
      <c r="P45" s="163"/>
      <c r="Q45" s="163"/>
      <c r="R45" s="164"/>
      <c r="S45" s="8"/>
    </row>
    <row r="46" spans="2:21" ht="15.75" thickBot="1">
      <c r="B46" s="7"/>
      <c r="C46" s="144"/>
      <c r="D46" s="145"/>
      <c r="E46" s="145"/>
      <c r="F46" s="145"/>
      <c r="G46" s="145"/>
      <c r="H46" s="146"/>
      <c r="I46" s="159"/>
      <c r="J46" s="160"/>
      <c r="K46" s="160"/>
      <c r="L46" s="160"/>
      <c r="M46" s="161"/>
      <c r="N46" s="165"/>
      <c r="O46" s="166"/>
      <c r="P46" s="166"/>
      <c r="Q46" s="166"/>
      <c r="R46" s="167"/>
      <c r="S46" s="8"/>
      <c r="U46" s="16"/>
    </row>
    <row r="47" spans="2:21" s="20" customFormat="1" ht="32.25" thickBot="1">
      <c r="B47" s="17"/>
      <c r="C47" s="138" t="s">
        <v>25</v>
      </c>
      <c r="D47" s="139"/>
      <c r="E47" s="140"/>
      <c r="F47" s="18" t="s">
        <v>26</v>
      </c>
      <c r="G47" s="10" t="s">
        <v>27</v>
      </c>
      <c r="H47" s="10" t="s">
        <v>28</v>
      </c>
      <c r="I47" s="10" t="s">
        <v>29</v>
      </c>
      <c r="J47" s="10" t="s">
        <v>30</v>
      </c>
      <c r="K47" s="10" t="s">
        <v>31</v>
      </c>
      <c r="L47" s="10" t="s">
        <v>32</v>
      </c>
      <c r="M47" s="10" t="s">
        <v>33</v>
      </c>
      <c r="N47" s="10" t="s">
        <v>34</v>
      </c>
      <c r="O47" s="10" t="s">
        <v>35</v>
      </c>
      <c r="P47" s="10" t="s">
        <v>36</v>
      </c>
      <c r="Q47" s="10" t="s">
        <v>37</v>
      </c>
      <c r="R47" s="10" t="s">
        <v>38</v>
      </c>
      <c r="S47" s="19"/>
    </row>
    <row r="48" spans="2:21" ht="18.75" thickBot="1">
      <c r="B48" s="7"/>
      <c r="C48" s="138" t="s">
        <v>17</v>
      </c>
      <c r="D48" s="139"/>
      <c r="E48" s="140"/>
      <c r="F48" s="63">
        <v>16</v>
      </c>
      <c r="G48" s="63">
        <v>38</v>
      </c>
      <c r="H48" s="63">
        <v>49</v>
      </c>
      <c r="I48" s="73">
        <v>17</v>
      </c>
      <c r="J48" s="73">
        <v>5</v>
      </c>
      <c r="K48" s="73">
        <v>43</v>
      </c>
      <c r="L48" s="21"/>
      <c r="M48" s="21"/>
      <c r="N48" s="21"/>
      <c r="O48" s="21"/>
      <c r="P48" s="21"/>
      <c r="Q48" s="21"/>
      <c r="R48" s="22">
        <f>SUM(F48:Q48)</f>
        <v>168</v>
      </c>
      <c r="S48" s="8"/>
    </row>
    <row r="49" spans="2:19" ht="18.75" thickBot="1">
      <c r="B49" s="7"/>
      <c r="C49" s="138" t="s">
        <v>18</v>
      </c>
      <c r="D49" s="139"/>
      <c r="E49" s="140"/>
      <c r="F49" s="64">
        <v>42</v>
      </c>
      <c r="G49" s="64">
        <v>41</v>
      </c>
      <c r="H49" s="64">
        <v>45</v>
      </c>
      <c r="I49" s="64">
        <v>17</v>
      </c>
      <c r="J49" s="64">
        <v>6</v>
      </c>
      <c r="K49" s="64">
        <v>49</v>
      </c>
      <c r="L49" s="23"/>
      <c r="M49" s="23"/>
      <c r="N49" s="23"/>
      <c r="O49" s="23"/>
      <c r="P49" s="23"/>
      <c r="Q49" s="23"/>
      <c r="R49" s="24">
        <f>SUM(F49:Q49)</f>
        <v>200</v>
      </c>
      <c r="S49" s="8"/>
    </row>
    <row r="50" spans="2:19" ht="18.75" thickBot="1">
      <c r="B50" s="7"/>
      <c r="C50" s="138" t="s">
        <v>39</v>
      </c>
      <c r="D50" s="139"/>
      <c r="E50" s="140"/>
      <c r="F50" s="25">
        <f>IFERROR(F48/F49,"")</f>
        <v>0.38095238095238093</v>
      </c>
      <c r="G50" s="26">
        <f>IFERROR(G48/G49,"")</f>
        <v>0.92682926829268297</v>
      </c>
      <c r="H50" s="26">
        <f t="shared" ref="H50:Q50" si="0">IFERROR(H48/H49,"")</f>
        <v>1.0888888888888888</v>
      </c>
      <c r="I50" s="26">
        <f t="shared" si="0"/>
        <v>1</v>
      </c>
      <c r="J50" s="26">
        <f t="shared" si="0"/>
        <v>0.83333333333333337</v>
      </c>
      <c r="K50" s="26">
        <f t="shared" si="0"/>
        <v>0.87755102040816324</v>
      </c>
      <c r="L50" s="26" t="str">
        <f t="shared" si="0"/>
        <v/>
      </c>
      <c r="M50" s="26" t="str">
        <f t="shared" si="0"/>
        <v/>
      </c>
      <c r="N50" s="26" t="str">
        <f t="shared" si="0"/>
        <v/>
      </c>
      <c r="O50" s="26" t="str">
        <f t="shared" si="0"/>
        <v/>
      </c>
      <c r="P50" s="26" t="str">
        <f t="shared" si="0"/>
        <v/>
      </c>
      <c r="Q50" s="26" t="str">
        <f t="shared" si="0"/>
        <v/>
      </c>
      <c r="R50" s="27">
        <f>IFERROR(R48/R49," ")</f>
        <v>0.84</v>
      </c>
      <c r="S50" s="8"/>
    </row>
    <row r="51" spans="2:19" ht="18.75" thickBot="1">
      <c r="B51" s="7"/>
      <c r="C51" s="138" t="s">
        <v>40</v>
      </c>
      <c r="D51" s="139"/>
      <c r="E51" s="140"/>
      <c r="F51" s="28"/>
      <c r="G51" s="29"/>
      <c r="H51" s="29"/>
      <c r="I51" s="29"/>
      <c r="J51" s="29"/>
      <c r="K51" s="29"/>
      <c r="L51" s="29"/>
      <c r="M51" s="29"/>
      <c r="N51" s="29"/>
      <c r="O51" s="29"/>
      <c r="P51" s="29"/>
      <c r="Q51" s="29"/>
      <c r="R51" s="30"/>
      <c r="S51" s="8"/>
    </row>
    <row r="52" spans="2:19" ht="18.75" thickBot="1">
      <c r="B52" s="7"/>
      <c r="C52" s="138" t="s">
        <v>41</v>
      </c>
      <c r="D52" s="139"/>
      <c r="E52" s="140"/>
      <c r="F52" s="168">
        <f>IFERROR(SUM(F48:H48)/SUM(F49:H49),"")</f>
        <v>0.8046875</v>
      </c>
      <c r="G52" s="169"/>
      <c r="H52" s="170"/>
      <c r="I52" s="171">
        <f>IFERROR(SUM(I48:K48)/SUM(I49:K49),"")</f>
        <v>0.90277777777777779</v>
      </c>
      <c r="J52" s="169"/>
      <c r="K52" s="170"/>
      <c r="L52" s="189" t="str">
        <f>IFERROR(SUM(L48:N48)/SUM(L49:N49),"")</f>
        <v/>
      </c>
      <c r="M52" s="190"/>
      <c r="N52" s="191"/>
      <c r="O52" s="189" t="str">
        <f>IFERROR(SUM(O48:Q48)/SUM(O49:Q49),"")</f>
        <v/>
      </c>
      <c r="P52" s="190"/>
      <c r="Q52" s="191"/>
      <c r="R52" s="30"/>
      <c r="S52" s="8"/>
    </row>
    <row r="53" spans="2:19" ht="18.75" thickBot="1">
      <c r="B53" s="7"/>
      <c r="C53" s="192" t="s">
        <v>42</v>
      </c>
      <c r="D53" s="193"/>
      <c r="E53" s="194"/>
      <c r="F53" s="31"/>
      <c r="G53" s="32"/>
      <c r="H53" s="32"/>
      <c r="I53" s="32"/>
      <c r="J53" s="32"/>
      <c r="K53" s="32"/>
      <c r="L53" s="32"/>
      <c r="M53" s="32"/>
      <c r="N53" s="32"/>
      <c r="O53" s="32"/>
      <c r="P53" s="32"/>
      <c r="Q53" s="32"/>
      <c r="R53" s="33"/>
      <c r="S53" s="8"/>
    </row>
    <row r="54" spans="2:19" ht="18.75" thickBot="1">
      <c r="B54" s="7"/>
      <c r="C54" s="138" t="s">
        <v>43</v>
      </c>
      <c r="D54" s="139"/>
      <c r="E54" s="140"/>
      <c r="F54" s="34">
        <v>0.9</v>
      </c>
      <c r="G54" s="34">
        <v>0.9</v>
      </c>
      <c r="H54" s="34">
        <v>0.9</v>
      </c>
      <c r="I54" s="34">
        <v>0.9</v>
      </c>
      <c r="J54" s="34">
        <v>0.9</v>
      </c>
      <c r="K54" s="34">
        <v>0.9</v>
      </c>
      <c r="L54" s="34">
        <v>0.9</v>
      </c>
      <c r="M54" s="34">
        <v>0.9</v>
      </c>
      <c r="N54" s="34">
        <v>0.9</v>
      </c>
      <c r="O54" s="34">
        <v>0.9</v>
      </c>
      <c r="P54" s="34">
        <v>0.9</v>
      </c>
      <c r="Q54" s="34">
        <v>0.9</v>
      </c>
      <c r="R54" s="34">
        <v>0.9</v>
      </c>
      <c r="S54" s="36"/>
    </row>
    <row r="55" spans="2:19" ht="15" thickBot="1">
      <c r="B55" s="7"/>
      <c r="H55" s="37"/>
      <c r="S55" s="8"/>
    </row>
    <row r="56" spans="2:19" ht="18.75" thickBot="1">
      <c r="B56" s="7"/>
      <c r="C56" s="117" t="s">
        <v>44</v>
      </c>
      <c r="D56" s="118"/>
      <c r="E56" s="118"/>
      <c r="F56" s="118"/>
      <c r="G56" s="118"/>
      <c r="H56" s="118"/>
      <c r="I56" s="118"/>
      <c r="J56" s="118"/>
      <c r="K56" s="119"/>
      <c r="L56" s="114" t="s">
        <v>45</v>
      </c>
      <c r="M56" s="115"/>
      <c r="N56" s="115"/>
      <c r="O56" s="115"/>
      <c r="P56" s="115"/>
      <c r="Q56" s="115"/>
      <c r="R56" s="116"/>
      <c r="S56" s="8"/>
    </row>
    <row r="57" spans="2:19">
      <c r="B57" s="7"/>
      <c r="C57" s="195" t="s">
        <v>90</v>
      </c>
      <c r="D57" s="196"/>
      <c r="E57" s="196"/>
      <c r="F57" s="196"/>
      <c r="G57" s="196"/>
      <c r="H57" s="196"/>
      <c r="I57" s="196"/>
      <c r="J57" s="196"/>
      <c r="K57" s="197"/>
      <c r="L57" s="195" t="s">
        <v>91</v>
      </c>
      <c r="M57" s="196"/>
      <c r="N57" s="196"/>
      <c r="O57" s="196"/>
      <c r="P57" s="196"/>
      <c r="Q57" s="196"/>
      <c r="R57" s="197"/>
      <c r="S57" s="8"/>
    </row>
    <row r="58" spans="2:19">
      <c r="B58" s="7"/>
      <c r="C58" s="198"/>
      <c r="D58" s="199"/>
      <c r="E58" s="199"/>
      <c r="F58" s="199"/>
      <c r="G58" s="199"/>
      <c r="H58" s="199"/>
      <c r="I58" s="199"/>
      <c r="J58" s="199"/>
      <c r="K58" s="200"/>
      <c r="L58" s="198"/>
      <c r="M58" s="199"/>
      <c r="N58" s="199"/>
      <c r="O58" s="199"/>
      <c r="P58" s="199"/>
      <c r="Q58" s="199"/>
      <c r="R58" s="200"/>
      <c r="S58" s="8"/>
    </row>
    <row r="59" spans="2:19">
      <c r="B59" s="7"/>
      <c r="C59" s="198"/>
      <c r="D59" s="199"/>
      <c r="E59" s="199"/>
      <c r="F59" s="199"/>
      <c r="G59" s="199"/>
      <c r="H59" s="199"/>
      <c r="I59" s="199"/>
      <c r="J59" s="199"/>
      <c r="K59" s="200"/>
      <c r="L59" s="198"/>
      <c r="M59" s="199"/>
      <c r="N59" s="199"/>
      <c r="O59" s="199"/>
      <c r="P59" s="199"/>
      <c r="Q59" s="199"/>
      <c r="R59" s="200"/>
      <c r="S59" s="8"/>
    </row>
    <row r="60" spans="2:19">
      <c r="B60" s="7"/>
      <c r="C60" s="198"/>
      <c r="D60" s="199"/>
      <c r="E60" s="199"/>
      <c r="F60" s="199"/>
      <c r="G60" s="199"/>
      <c r="H60" s="199"/>
      <c r="I60" s="199"/>
      <c r="J60" s="199"/>
      <c r="K60" s="200"/>
      <c r="L60" s="198"/>
      <c r="M60" s="199"/>
      <c r="N60" s="199"/>
      <c r="O60" s="199"/>
      <c r="P60" s="199"/>
      <c r="Q60" s="199"/>
      <c r="R60" s="200"/>
      <c r="S60" s="8"/>
    </row>
    <row r="61" spans="2:19" ht="409.5" customHeight="1" thickBot="1">
      <c r="B61" s="7"/>
      <c r="C61" s="201"/>
      <c r="D61" s="202"/>
      <c r="E61" s="202"/>
      <c r="F61" s="202"/>
      <c r="G61" s="202"/>
      <c r="H61" s="202"/>
      <c r="I61" s="202"/>
      <c r="J61" s="202"/>
      <c r="K61" s="203"/>
      <c r="L61" s="201"/>
      <c r="M61" s="202"/>
      <c r="N61" s="202"/>
      <c r="O61" s="202"/>
      <c r="P61" s="202"/>
      <c r="Q61" s="202"/>
      <c r="R61" s="203"/>
      <c r="S61" s="8"/>
    </row>
    <row r="62" spans="2:19" ht="18.75" thickBot="1">
      <c r="B62" s="7"/>
      <c r="C62" s="192" t="s">
        <v>46</v>
      </c>
      <c r="D62" s="193"/>
      <c r="E62" s="193"/>
      <c r="F62" s="193"/>
      <c r="G62" s="193"/>
      <c r="H62" s="193"/>
      <c r="I62" s="193"/>
      <c r="J62" s="193"/>
      <c r="K62" s="194"/>
      <c r="L62" s="192" t="s">
        <v>47</v>
      </c>
      <c r="M62" s="193"/>
      <c r="N62" s="193"/>
      <c r="O62" s="193"/>
      <c r="P62" s="193"/>
      <c r="Q62" s="193"/>
      <c r="R62" s="194"/>
      <c r="S62" s="8"/>
    </row>
    <row r="63" spans="2:19">
      <c r="B63" s="7"/>
      <c r="C63" s="213" t="s">
        <v>93</v>
      </c>
      <c r="D63" s="196"/>
      <c r="E63" s="196"/>
      <c r="F63" s="196"/>
      <c r="G63" s="196"/>
      <c r="H63" s="196"/>
      <c r="I63" s="196"/>
      <c r="J63" s="196"/>
      <c r="K63" s="197"/>
      <c r="L63" s="213" t="s">
        <v>69</v>
      </c>
      <c r="M63" s="196"/>
      <c r="N63" s="196"/>
      <c r="O63" s="196"/>
      <c r="P63" s="196"/>
      <c r="Q63" s="196"/>
      <c r="R63" s="197"/>
      <c r="S63" s="8"/>
    </row>
    <row r="64" spans="2:19">
      <c r="B64" s="7"/>
      <c r="C64" s="198"/>
      <c r="D64" s="199"/>
      <c r="E64" s="199"/>
      <c r="F64" s="199"/>
      <c r="G64" s="199"/>
      <c r="H64" s="199"/>
      <c r="I64" s="199"/>
      <c r="J64" s="199"/>
      <c r="K64" s="200"/>
      <c r="L64" s="198"/>
      <c r="M64" s="199"/>
      <c r="N64" s="199"/>
      <c r="O64" s="199"/>
      <c r="P64" s="199"/>
      <c r="Q64" s="199"/>
      <c r="R64" s="200"/>
      <c r="S64" s="8"/>
    </row>
    <row r="65" spans="2:19">
      <c r="B65" s="7"/>
      <c r="C65" s="198"/>
      <c r="D65" s="199"/>
      <c r="E65" s="199"/>
      <c r="F65" s="199"/>
      <c r="G65" s="199"/>
      <c r="H65" s="199"/>
      <c r="I65" s="199"/>
      <c r="J65" s="199"/>
      <c r="K65" s="200"/>
      <c r="L65" s="198"/>
      <c r="M65" s="199"/>
      <c r="N65" s="199"/>
      <c r="O65" s="199"/>
      <c r="P65" s="199"/>
      <c r="Q65" s="199"/>
      <c r="R65" s="200"/>
      <c r="S65" s="8"/>
    </row>
    <row r="66" spans="2:19">
      <c r="B66" s="7"/>
      <c r="C66" s="198"/>
      <c r="D66" s="199"/>
      <c r="E66" s="199"/>
      <c r="F66" s="199"/>
      <c r="G66" s="199"/>
      <c r="H66" s="199"/>
      <c r="I66" s="199"/>
      <c r="J66" s="199"/>
      <c r="K66" s="200"/>
      <c r="L66" s="198"/>
      <c r="M66" s="199"/>
      <c r="N66" s="199"/>
      <c r="O66" s="199"/>
      <c r="P66" s="199"/>
      <c r="Q66" s="199"/>
      <c r="R66" s="200"/>
      <c r="S66" s="8"/>
    </row>
    <row r="67" spans="2:19" ht="15" thickBot="1">
      <c r="B67" s="7"/>
      <c r="C67" s="201"/>
      <c r="D67" s="202"/>
      <c r="E67" s="202"/>
      <c r="F67" s="202"/>
      <c r="G67" s="202"/>
      <c r="H67" s="202"/>
      <c r="I67" s="202"/>
      <c r="J67" s="202"/>
      <c r="K67" s="203"/>
      <c r="L67" s="201"/>
      <c r="M67" s="202"/>
      <c r="N67" s="202"/>
      <c r="O67" s="202"/>
      <c r="P67" s="202"/>
      <c r="Q67" s="202"/>
      <c r="R67" s="203"/>
      <c r="S67" s="8"/>
    </row>
    <row r="68" spans="2:19" ht="15" thickBot="1">
      <c r="B68" s="38"/>
      <c r="C68" s="39"/>
      <c r="D68" s="39"/>
      <c r="E68" s="39"/>
      <c r="F68" s="40"/>
      <c r="G68" s="40"/>
      <c r="H68" s="40"/>
      <c r="I68" s="40"/>
      <c r="J68" s="40"/>
      <c r="K68" s="40"/>
      <c r="L68" s="40"/>
      <c r="M68" s="40"/>
      <c r="N68" s="40"/>
      <c r="O68" s="40"/>
      <c r="P68" s="40"/>
      <c r="Q68" s="40"/>
      <c r="R68" s="40"/>
      <c r="S68" s="41"/>
    </row>
  </sheetData>
  <sheetProtection formatCells="0" formatColumns="0" formatRows="0"/>
  <protectedRanges>
    <protectedRange algorithmName="SHA-512" hashValue="AdyiIHOegjBMYfwXaovC0Yca8H1Xt2lCXFH1h/YQRbPu/MQ1aCeVjqa4EFpHM/A6eRmVZZSjhMyV9CN/EVfgRA==" saltValue="NrSoTPs0j2QR41XKevCHVA==" spinCount="100000" sqref="C10:K10 Q10:R10 N45:R46 R48:R49" name="formulas"/>
    <protectedRange algorithmName="SHA-512" hashValue="AdyiIHOegjBMYfwXaovC0Yca8H1Xt2lCXFH1h/YQRbPu/MQ1aCeVjqa4EFpHM/A6eRmVZZSjhMyV9CN/EVfgRA==" saltValue="NrSoTPs0j2QR41XKevCHVA==" spinCount="100000" sqref="F50:Q52 R50:R51" name="formulas_1"/>
    <protectedRange algorithmName="SHA-512" hashValue="AdyiIHOegjBMYfwXaovC0Yca8H1Xt2lCXFH1h/YQRbPu/MQ1aCeVjqa4EFpHM/A6eRmVZZSjhMyV9CN/EVfgRA==" saltValue="NrSoTPs0j2QR41XKevCHVA==" spinCount="100000" sqref="C12:M12" name="formulas_2"/>
    <protectedRange algorithmName="SHA-512" hashValue="AdyiIHOegjBMYfwXaovC0Yca8H1Xt2lCXFH1h/YQRbPu/MQ1aCeVjqa4EFpHM/A6eRmVZZSjhMyV9CN/EVfgRA==" saltValue="NrSoTPs0j2QR41XKevCHVA==" spinCount="100000" sqref="N12:R12" name="formulas_3"/>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formula1>"I Trimestre,II Trimestre,III Trimestre,IV Trimestre"</formula1>
    </dataValidation>
    <dataValidation type="whole" allowBlank="1" showInputMessage="1" showErrorMessage="1" sqref="N10">
      <formula1>1</formula1>
      <formula2>31</formula2>
    </dataValidation>
    <dataValidation type="whole" allowBlank="1" showInputMessage="1" showErrorMessage="1" sqref="O10">
      <formula1>1</formula1>
      <formula2>12</formula2>
    </dataValidation>
    <dataValidation type="whole" allowBlank="1" showInputMessage="1" showErrorMessage="1" sqref="P10">
      <formula1>1</formula1>
      <formula2>99999</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68"/>
  <sheetViews>
    <sheetView showGridLines="0" topLeftCell="A38" zoomScaleNormal="100" workbookViewId="0">
      <selection activeCell="C57" sqref="C57:K61"/>
    </sheetView>
  </sheetViews>
  <sheetFormatPr baseColWidth="10" defaultRowHeight="14.25"/>
  <cols>
    <col min="1" max="1" width="2.125" style="1" customWidth="1"/>
    <col min="2" max="2" width="2.25" style="1" customWidth="1"/>
    <col min="3" max="5" width="8" style="1" customWidth="1"/>
    <col min="6" max="7" width="11.375" style="2" customWidth="1"/>
    <col min="8" max="8" width="13.5" style="2" customWidth="1"/>
    <col min="9" max="16" width="11.375" style="2" customWidth="1"/>
    <col min="17" max="17" width="11.5" style="2" customWidth="1"/>
    <col min="18" max="18" width="11.375" style="2" customWidth="1"/>
    <col min="19" max="19" width="2.25" style="1" customWidth="1"/>
    <col min="20" max="16384" width="11" style="1"/>
  </cols>
  <sheetData>
    <row r="1" spans="2:19" ht="15" thickBot="1"/>
    <row r="2" spans="2:19" ht="9.75" customHeight="1" thickBot="1">
      <c r="B2" s="3"/>
      <c r="C2" s="4"/>
      <c r="D2" s="4"/>
      <c r="E2" s="4"/>
      <c r="F2" s="5"/>
      <c r="G2" s="5"/>
      <c r="H2" s="5"/>
      <c r="I2" s="5"/>
      <c r="J2" s="5"/>
      <c r="K2" s="5"/>
      <c r="L2" s="5"/>
      <c r="M2" s="5"/>
      <c r="N2" s="5"/>
      <c r="O2" s="5"/>
      <c r="P2" s="5"/>
      <c r="Q2" s="5"/>
      <c r="R2" s="5"/>
      <c r="S2" s="6"/>
    </row>
    <row r="3" spans="2:19" ht="16.5" thickBot="1">
      <c r="B3" s="7"/>
      <c r="C3" s="81"/>
      <c r="D3" s="82"/>
      <c r="E3" s="83"/>
      <c r="F3" s="90" t="s">
        <v>0</v>
      </c>
      <c r="G3" s="91"/>
      <c r="H3" s="91"/>
      <c r="I3" s="91"/>
      <c r="J3" s="91"/>
      <c r="K3" s="91"/>
      <c r="L3" s="91"/>
      <c r="M3" s="91"/>
      <c r="N3" s="91"/>
      <c r="O3" s="92"/>
      <c r="P3" s="99" t="s">
        <v>1</v>
      </c>
      <c r="Q3" s="100"/>
      <c r="R3" s="101"/>
      <c r="S3" s="8"/>
    </row>
    <row r="4" spans="2:19" ht="16.5" thickBot="1">
      <c r="B4" s="7"/>
      <c r="C4" s="84"/>
      <c r="D4" s="85"/>
      <c r="E4" s="86"/>
      <c r="F4" s="93"/>
      <c r="G4" s="94"/>
      <c r="H4" s="94"/>
      <c r="I4" s="94"/>
      <c r="J4" s="94"/>
      <c r="K4" s="94"/>
      <c r="L4" s="94"/>
      <c r="M4" s="94"/>
      <c r="N4" s="94"/>
      <c r="O4" s="95"/>
      <c r="P4" s="99" t="s">
        <v>2</v>
      </c>
      <c r="Q4" s="100"/>
      <c r="R4" s="101"/>
      <c r="S4" s="8"/>
    </row>
    <row r="5" spans="2:19" ht="18.75" customHeight="1" thickBot="1">
      <c r="B5" s="7"/>
      <c r="C5" s="87"/>
      <c r="D5" s="88"/>
      <c r="E5" s="89"/>
      <c r="F5" s="96"/>
      <c r="G5" s="97"/>
      <c r="H5" s="97"/>
      <c r="I5" s="97"/>
      <c r="J5" s="97"/>
      <c r="K5" s="97"/>
      <c r="L5" s="97"/>
      <c r="M5" s="97"/>
      <c r="N5" s="97"/>
      <c r="O5" s="98"/>
      <c r="P5" s="99" t="s">
        <v>3</v>
      </c>
      <c r="Q5" s="100"/>
      <c r="R5" s="101"/>
      <c r="S5" s="8"/>
    </row>
    <row r="6" spans="2:19" ht="15.75" thickBot="1">
      <c r="B6" s="7"/>
      <c r="F6" s="9"/>
      <c r="G6" s="9"/>
      <c r="H6" s="9"/>
      <c r="I6" s="9"/>
      <c r="J6" s="9"/>
      <c r="K6" s="9"/>
      <c r="L6" s="9"/>
      <c r="M6" s="9"/>
      <c r="N6" s="9"/>
      <c r="O6" s="9"/>
      <c r="S6" s="8"/>
    </row>
    <row r="7" spans="2:19" ht="28.5" thickBot="1">
      <c r="B7" s="7"/>
      <c r="C7" s="102" t="str">
        <f>UPPER(VLOOKUP($Q$10,'[1]LISTADO INDICADORES'!A$5:Y$997,6,0))</f>
        <v>REPRESENTACIÓN JURIDICA</v>
      </c>
      <c r="D7" s="103"/>
      <c r="E7" s="103"/>
      <c r="F7" s="103"/>
      <c r="G7" s="103"/>
      <c r="H7" s="103"/>
      <c r="I7" s="103"/>
      <c r="J7" s="103"/>
      <c r="K7" s="103"/>
      <c r="L7" s="103"/>
      <c r="M7" s="103"/>
      <c r="N7" s="103"/>
      <c r="O7" s="103"/>
      <c r="P7" s="103"/>
      <c r="Q7" s="103"/>
      <c r="R7" s="104"/>
      <c r="S7" s="8"/>
    </row>
    <row r="8" spans="2:19" ht="21" thickBot="1">
      <c r="B8" s="7"/>
      <c r="C8" s="105" t="s">
        <v>4</v>
      </c>
      <c r="D8" s="106"/>
      <c r="E8" s="106"/>
      <c r="F8" s="106"/>
      <c r="G8" s="106"/>
      <c r="H8" s="106"/>
      <c r="I8" s="106"/>
      <c r="J8" s="106"/>
      <c r="K8" s="106"/>
      <c r="L8" s="106"/>
      <c r="M8" s="106"/>
      <c r="N8" s="106"/>
      <c r="O8" s="106"/>
      <c r="P8" s="106"/>
      <c r="Q8" s="106"/>
      <c r="R8" s="107"/>
      <c r="S8" s="8"/>
    </row>
    <row r="9" spans="2:19" ht="48" thickBot="1">
      <c r="B9" s="7"/>
      <c r="C9" s="108" t="s">
        <v>5</v>
      </c>
      <c r="D9" s="109"/>
      <c r="E9" s="109"/>
      <c r="F9" s="109"/>
      <c r="G9" s="109"/>
      <c r="H9" s="110"/>
      <c r="I9" s="10" t="s">
        <v>6</v>
      </c>
      <c r="J9" s="10" t="s">
        <v>7</v>
      </c>
      <c r="K9" s="10" t="s">
        <v>8</v>
      </c>
      <c r="L9" s="108" t="s">
        <v>9</v>
      </c>
      <c r="M9" s="110"/>
      <c r="N9" s="108" t="s">
        <v>10</v>
      </c>
      <c r="O9" s="109"/>
      <c r="P9" s="110"/>
      <c r="Q9" s="108" t="s">
        <v>11</v>
      </c>
      <c r="R9" s="110"/>
      <c r="S9" s="8"/>
    </row>
    <row r="10" spans="2:19" ht="41.25" customHeight="1" thickBot="1">
      <c r="B10" s="7"/>
      <c r="C10" s="74" t="str">
        <f>VLOOKUP($Q$10,'[1]LISTADO INDICADORES'!A$5:Y$997,4,0)</f>
        <v>Respuesta oportuna a derechos de petición</v>
      </c>
      <c r="D10" s="75"/>
      <c r="E10" s="75"/>
      <c r="F10" s="75"/>
      <c r="G10" s="75"/>
      <c r="H10" s="76"/>
      <c r="I10" s="11" t="str">
        <f>VLOOKUP($Q$10,'[1]LISTADO INDICADORES'!A$5:Y$997,20,0)</f>
        <v>proceso</v>
      </c>
      <c r="J10" s="11" t="str">
        <f>VLOOKUP($Q$10,'[1]LISTADO INDICADORES'!A$5:Y$997,21,0)</f>
        <v>Creciente</v>
      </c>
      <c r="K10" s="11" t="str">
        <f>VLOOKUP($Q$10,'[1]LISTADO INDICADORES'!A$5:Y$997,17,0)</f>
        <v>%</v>
      </c>
      <c r="L10" s="77" t="s">
        <v>87</v>
      </c>
      <c r="M10" s="78"/>
      <c r="N10" s="62">
        <v>21</v>
      </c>
      <c r="O10" s="62">
        <v>7</v>
      </c>
      <c r="P10" s="62">
        <v>2026</v>
      </c>
      <c r="Q10" s="79">
        <v>528</v>
      </c>
      <c r="R10" s="80"/>
      <c r="S10" s="8"/>
    </row>
    <row r="11" spans="2:19" ht="18.75" thickBot="1">
      <c r="B11" s="7"/>
      <c r="C11" s="111" t="s">
        <v>12</v>
      </c>
      <c r="D11" s="112"/>
      <c r="E11" s="112"/>
      <c r="F11" s="112"/>
      <c r="G11" s="112"/>
      <c r="H11" s="112"/>
      <c r="I11" s="112"/>
      <c r="J11" s="112"/>
      <c r="K11" s="112"/>
      <c r="L11" s="112"/>
      <c r="M11" s="113"/>
      <c r="N11" s="114" t="s">
        <v>13</v>
      </c>
      <c r="O11" s="115"/>
      <c r="P11" s="115"/>
      <c r="Q11" s="115"/>
      <c r="R11" s="116"/>
      <c r="S11" s="8"/>
    </row>
    <row r="12" spans="2:19" ht="84.75" customHeight="1" thickBot="1">
      <c r="B12" s="7"/>
      <c r="C12" s="74" t="str">
        <f>VLOOKUP($Q$10,'[1]LISTADO INDICADORES'!A$5:Y$997,10,0)</f>
        <v>Medir la proporcion de las respuestas a los derechos de peticion dentro del termino establecido</v>
      </c>
      <c r="D12" s="75"/>
      <c r="E12" s="75"/>
      <c r="F12" s="75"/>
      <c r="G12" s="75"/>
      <c r="H12" s="75"/>
      <c r="I12" s="75"/>
      <c r="J12" s="75"/>
      <c r="K12" s="75"/>
      <c r="L12" s="75"/>
      <c r="M12" s="76"/>
      <c r="N12" s="74" t="str">
        <f>IFERROR("Hay un "&amp;FIXED(N45,4)*100&amp;"%"&amp;" de adherencia a guias de prcatica Clinica","NO HAY DATOS")</f>
        <v>Hay un 100% de adherencia a guias de prcatica Clinica</v>
      </c>
      <c r="O12" s="75"/>
      <c r="P12" s="75"/>
      <c r="Q12" s="75"/>
      <c r="R12" s="76"/>
      <c r="S12" s="8"/>
    </row>
    <row r="13" spans="2:19" ht="18.75" thickBot="1">
      <c r="B13" s="7"/>
      <c r="C13" s="117" t="s">
        <v>14</v>
      </c>
      <c r="D13" s="118"/>
      <c r="E13" s="118"/>
      <c r="F13" s="118"/>
      <c r="G13" s="118"/>
      <c r="H13" s="118"/>
      <c r="I13" s="118"/>
      <c r="J13" s="118"/>
      <c r="K13" s="118"/>
      <c r="L13" s="118"/>
      <c r="M13" s="119"/>
      <c r="N13" s="114" t="s">
        <v>15</v>
      </c>
      <c r="O13" s="115"/>
      <c r="P13" s="115"/>
      <c r="Q13" s="115"/>
      <c r="R13" s="116"/>
      <c r="S13" s="8"/>
    </row>
    <row r="14" spans="2:19">
      <c r="B14" s="7"/>
      <c r="C14" s="120" t="str">
        <f>IF(K10="%",C42&amp;" / "&amp;I42&amp;" *100",IF(K10="tasa",C42&amp;" / "&amp;I42&amp;" *1000",IF(K10="Minutos",C42&amp;" / "&amp;I42,IF(K10="Cantidad",C42&amp;" / "&amp;I42,IF(K10="Egresos/cama",C42&amp;" / "&amp;I42,IF(K10="Cantidad",C42&amp;" / "&amp;I42,IF(K10="Horas",C42&amp;" / "&amp;I42,IF(K10="Proporción",C42&amp;" / "&amp;I42,IF(K10="Días",C42&amp;" / "&amp;I42,"")))))))))</f>
        <v>No. De de respuestas a derechos de petición en el periodo dentro del termino establecido / No. Total de de derechos de petición radicados en el periodo *100</v>
      </c>
      <c r="D14" s="121"/>
      <c r="E14" s="121"/>
      <c r="F14" s="121"/>
      <c r="G14" s="121"/>
      <c r="H14" s="121"/>
      <c r="I14" s="121"/>
      <c r="J14" s="121"/>
      <c r="K14" s="121"/>
      <c r="L14" s="121"/>
      <c r="M14" s="122"/>
      <c r="N14" s="195" t="s">
        <v>89</v>
      </c>
      <c r="O14" s="196"/>
      <c r="P14" s="196"/>
      <c r="Q14" s="196"/>
      <c r="R14" s="197"/>
      <c r="S14" s="8"/>
    </row>
    <row r="15" spans="2:19">
      <c r="B15" s="7"/>
      <c r="C15" s="123"/>
      <c r="D15" s="124"/>
      <c r="E15" s="124"/>
      <c r="F15" s="124"/>
      <c r="G15" s="124"/>
      <c r="H15" s="124"/>
      <c r="I15" s="124"/>
      <c r="J15" s="124"/>
      <c r="K15" s="124"/>
      <c r="L15" s="124"/>
      <c r="M15" s="125"/>
      <c r="N15" s="198"/>
      <c r="O15" s="199"/>
      <c r="P15" s="199"/>
      <c r="Q15" s="199"/>
      <c r="R15" s="200"/>
      <c r="S15" s="8"/>
    </row>
    <row r="16" spans="2:19">
      <c r="B16" s="7"/>
      <c r="C16" s="123"/>
      <c r="D16" s="124"/>
      <c r="E16" s="124"/>
      <c r="F16" s="124"/>
      <c r="G16" s="124"/>
      <c r="H16" s="124"/>
      <c r="I16" s="124"/>
      <c r="J16" s="124"/>
      <c r="K16" s="124"/>
      <c r="L16" s="124"/>
      <c r="M16" s="125"/>
      <c r="N16" s="198"/>
      <c r="O16" s="199"/>
      <c r="P16" s="199"/>
      <c r="Q16" s="199"/>
      <c r="R16" s="200"/>
      <c r="S16" s="8"/>
    </row>
    <row r="17" spans="2:22" ht="50.25" customHeight="1" thickBot="1">
      <c r="B17" s="7"/>
      <c r="C17" s="126"/>
      <c r="D17" s="127"/>
      <c r="E17" s="127"/>
      <c r="F17" s="127"/>
      <c r="G17" s="127"/>
      <c r="H17" s="127"/>
      <c r="I17" s="127"/>
      <c r="J17" s="127"/>
      <c r="K17" s="127"/>
      <c r="L17" s="127"/>
      <c r="M17" s="128"/>
      <c r="N17" s="198"/>
      <c r="O17" s="199"/>
      <c r="P17" s="199"/>
      <c r="Q17" s="199"/>
      <c r="R17" s="200"/>
      <c r="S17" s="8"/>
    </row>
    <row r="18" spans="2:22">
      <c r="B18" s="7"/>
      <c r="C18" s="81"/>
      <c r="D18" s="82"/>
      <c r="E18" s="82"/>
      <c r="F18" s="82"/>
      <c r="G18" s="82"/>
      <c r="H18" s="82"/>
      <c r="I18" s="82"/>
      <c r="J18" s="82"/>
      <c r="K18" s="82"/>
      <c r="L18" s="82"/>
      <c r="M18" s="83"/>
      <c r="N18" s="198"/>
      <c r="O18" s="199"/>
      <c r="P18" s="199"/>
      <c r="Q18" s="199"/>
      <c r="R18" s="200"/>
      <c r="S18" s="8"/>
    </row>
    <row r="19" spans="2:22">
      <c r="B19" s="7"/>
      <c r="C19" s="84"/>
      <c r="D19" s="85"/>
      <c r="E19" s="85"/>
      <c r="F19" s="85"/>
      <c r="G19" s="85"/>
      <c r="H19" s="85"/>
      <c r="I19" s="85"/>
      <c r="J19" s="85"/>
      <c r="K19" s="85"/>
      <c r="L19" s="85"/>
      <c r="M19" s="86"/>
      <c r="N19" s="198"/>
      <c r="O19" s="199"/>
      <c r="P19" s="199"/>
      <c r="Q19" s="199"/>
      <c r="R19" s="200"/>
      <c r="S19" s="8"/>
    </row>
    <row r="20" spans="2:22">
      <c r="B20" s="7"/>
      <c r="C20" s="84"/>
      <c r="D20" s="85"/>
      <c r="E20" s="85"/>
      <c r="F20" s="85"/>
      <c r="G20" s="85"/>
      <c r="H20" s="85"/>
      <c r="I20" s="85"/>
      <c r="J20" s="85"/>
      <c r="K20" s="85"/>
      <c r="L20" s="85"/>
      <c r="M20" s="86"/>
      <c r="N20" s="198"/>
      <c r="O20" s="199"/>
      <c r="P20" s="199"/>
      <c r="Q20" s="199"/>
      <c r="R20" s="200"/>
      <c r="S20" s="8"/>
    </row>
    <row r="21" spans="2:22">
      <c r="B21" s="7"/>
      <c r="C21" s="84"/>
      <c r="D21" s="85"/>
      <c r="E21" s="85"/>
      <c r="F21" s="85"/>
      <c r="G21" s="85"/>
      <c r="H21" s="85"/>
      <c r="I21" s="85"/>
      <c r="J21" s="85"/>
      <c r="K21" s="85"/>
      <c r="L21" s="85"/>
      <c r="M21" s="86"/>
      <c r="N21" s="198"/>
      <c r="O21" s="199"/>
      <c r="P21" s="199"/>
      <c r="Q21" s="199"/>
      <c r="R21" s="200"/>
      <c r="S21" s="8"/>
    </row>
    <row r="22" spans="2:22">
      <c r="B22" s="7"/>
      <c r="C22" s="84"/>
      <c r="D22" s="85"/>
      <c r="E22" s="85"/>
      <c r="F22" s="85"/>
      <c r="G22" s="85"/>
      <c r="H22" s="85"/>
      <c r="I22" s="85"/>
      <c r="J22" s="85"/>
      <c r="K22" s="85"/>
      <c r="L22" s="85"/>
      <c r="M22" s="86"/>
      <c r="N22" s="198"/>
      <c r="O22" s="199"/>
      <c r="P22" s="199"/>
      <c r="Q22" s="199"/>
      <c r="R22" s="200"/>
      <c r="S22" s="8"/>
    </row>
    <row r="23" spans="2:22">
      <c r="B23" s="7"/>
      <c r="C23" s="84"/>
      <c r="D23" s="85"/>
      <c r="E23" s="85"/>
      <c r="F23" s="85"/>
      <c r="G23" s="85"/>
      <c r="H23" s="85"/>
      <c r="I23" s="85"/>
      <c r="J23" s="85"/>
      <c r="K23" s="85"/>
      <c r="L23" s="85"/>
      <c r="M23" s="86"/>
      <c r="N23" s="198"/>
      <c r="O23" s="199"/>
      <c r="P23" s="199"/>
      <c r="Q23" s="199"/>
      <c r="R23" s="200"/>
      <c r="S23" s="8"/>
    </row>
    <row r="24" spans="2:22">
      <c r="B24" s="7"/>
      <c r="C24" s="84"/>
      <c r="D24" s="85"/>
      <c r="E24" s="85"/>
      <c r="F24" s="85"/>
      <c r="G24" s="85"/>
      <c r="H24" s="85"/>
      <c r="I24" s="85"/>
      <c r="J24" s="85"/>
      <c r="K24" s="85"/>
      <c r="L24" s="85"/>
      <c r="M24" s="86"/>
      <c r="N24" s="198"/>
      <c r="O24" s="199"/>
      <c r="P24" s="199"/>
      <c r="Q24" s="199"/>
      <c r="R24" s="200"/>
      <c r="S24" s="8"/>
    </row>
    <row r="25" spans="2:22">
      <c r="B25" s="7"/>
      <c r="C25" s="84"/>
      <c r="D25" s="85"/>
      <c r="E25" s="85"/>
      <c r="F25" s="85"/>
      <c r="G25" s="85"/>
      <c r="H25" s="85"/>
      <c r="I25" s="85"/>
      <c r="J25" s="85"/>
      <c r="K25" s="85"/>
      <c r="L25" s="85"/>
      <c r="M25" s="86"/>
      <c r="N25" s="198"/>
      <c r="O25" s="199"/>
      <c r="P25" s="199"/>
      <c r="Q25" s="199"/>
      <c r="R25" s="200"/>
      <c r="S25" s="8"/>
    </row>
    <row r="26" spans="2:22">
      <c r="B26" s="7"/>
      <c r="C26" s="84"/>
      <c r="D26" s="85"/>
      <c r="E26" s="85"/>
      <c r="F26" s="85"/>
      <c r="G26" s="85"/>
      <c r="H26" s="85"/>
      <c r="I26" s="85"/>
      <c r="J26" s="85"/>
      <c r="K26" s="85"/>
      <c r="L26" s="85"/>
      <c r="M26" s="86"/>
      <c r="N26" s="198"/>
      <c r="O26" s="199"/>
      <c r="P26" s="199"/>
      <c r="Q26" s="199"/>
      <c r="R26" s="200"/>
      <c r="S26" s="8"/>
      <c r="V26" s="1" t="s">
        <v>16</v>
      </c>
    </row>
    <row r="27" spans="2:22">
      <c r="B27" s="7"/>
      <c r="C27" s="84"/>
      <c r="D27" s="85"/>
      <c r="E27" s="85"/>
      <c r="F27" s="85"/>
      <c r="G27" s="85"/>
      <c r="H27" s="85"/>
      <c r="I27" s="85"/>
      <c r="J27" s="85"/>
      <c r="K27" s="85"/>
      <c r="L27" s="85"/>
      <c r="M27" s="86"/>
      <c r="N27" s="198"/>
      <c r="O27" s="199"/>
      <c r="P27" s="199"/>
      <c r="Q27" s="199"/>
      <c r="R27" s="200"/>
      <c r="S27" s="8"/>
    </row>
    <row r="28" spans="2:22">
      <c r="B28" s="7"/>
      <c r="C28" s="84"/>
      <c r="D28" s="85"/>
      <c r="E28" s="85"/>
      <c r="F28" s="85"/>
      <c r="G28" s="85"/>
      <c r="H28" s="85"/>
      <c r="I28" s="85"/>
      <c r="J28" s="85"/>
      <c r="K28" s="85"/>
      <c r="L28" s="85"/>
      <c r="M28" s="86"/>
      <c r="N28" s="198"/>
      <c r="O28" s="199"/>
      <c r="P28" s="199"/>
      <c r="Q28" s="199"/>
      <c r="R28" s="200"/>
      <c r="S28" s="8"/>
    </row>
    <row r="29" spans="2:22">
      <c r="B29" s="7"/>
      <c r="C29" s="84"/>
      <c r="D29" s="85"/>
      <c r="E29" s="85"/>
      <c r="F29" s="85"/>
      <c r="G29" s="85"/>
      <c r="H29" s="85"/>
      <c r="I29" s="85"/>
      <c r="J29" s="85"/>
      <c r="K29" s="85"/>
      <c r="L29" s="85"/>
      <c r="M29" s="86"/>
      <c r="N29" s="198"/>
      <c r="O29" s="199"/>
      <c r="P29" s="199"/>
      <c r="Q29" s="199"/>
      <c r="R29" s="200"/>
      <c r="S29" s="8"/>
    </row>
    <row r="30" spans="2:22">
      <c r="B30" s="7"/>
      <c r="C30" s="84"/>
      <c r="D30" s="85"/>
      <c r="E30" s="85"/>
      <c r="F30" s="85"/>
      <c r="G30" s="85"/>
      <c r="H30" s="85"/>
      <c r="I30" s="85"/>
      <c r="J30" s="85"/>
      <c r="K30" s="85"/>
      <c r="L30" s="85"/>
      <c r="M30" s="86"/>
      <c r="N30" s="198"/>
      <c r="O30" s="199"/>
      <c r="P30" s="199"/>
      <c r="Q30" s="199"/>
      <c r="R30" s="200"/>
      <c r="S30" s="8"/>
    </row>
    <row r="31" spans="2:22">
      <c r="B31" s="7"/>
      <c r="C31" s="84"/>
      <c r="D31" s="85"/>
      <c r="E31" s="85"/>
      <c r="F31" s="85"/>
      <c r="G31" s="85"/>
      <c r="H31" s="85"/>
      <c r="I31" s="85"/>
      <c r="J31" s="85"/>
      <c r="K31" s="85"/>
      <c r="L31" s="85"/>
      <c r="M31" s="86"/>
      <c r="N31" s="198"/>
      <c r="O31" s="199"/>
      <c r="P31" s="199"/>
      <c r="Q31" s="199"/>
      <c r="R31" s="200"/>
      <c r="S31" s="8"/>
    </row>
    <row r="32" spans="2:22">
      <c r="B32" s="7"/>
      <c r="C32" s="84"/>
      <c r="D32" s="85"/>
      <c r="E32" s="85"/>
      <c r="F32" s="85"/>
      <c r="G32" s="85"/>
      <c r="H32" s="85"/>
      <c r="I32" s="85"/>
      <c r="J32" s="85"/>
      <c r="K32" s="85"/>
      <c r="L32" s="85"/>
      <c r="M32" s="86"/>
      <c r="N32" s="198"/>
      <c r="O32" s="199"/>
      <c r="P32" s="199"/>
      <c r="Q32" s="199"/>
      <c r="R32" s="200"/>
      <c r="S32" s="8"/>
    </row>
    <row r="33" spans="2:21">
      <c r="B33" s="7"/>
      <c r="C33" s="84"/>
      <c r="D33" s="85"/>
      <c r="E33" s="85"/>
      <c r="F33" s="85"/>
      <c r="G33" s="85"/>
      <c r="H33" s="85"/>
      <c r="I33" s="85"/>
      <c r="J33" s="85"/>
      <c r="K33" s="85"/>
      <c r="L33" s="85"/>
      <c r="M33" s="86"/>
      <c r="N33" s="198"/>
      <c r="O33" s="199"/>
      <c r="P33" s="199"/>
      <c r="Q33" s="199"/>
      <c r="R33" s="200"/>
      <c r="S33" s="8"/>
    </row>
    <row r="34" spans="2:21">
      <c r="B34" s="7"/>
      <c r="C34" s="84"/>
      <c r="D34" s="85"/>
      <c r="E34" s="85"/>
      <c r="F34" s="85"/>
      <c r="G34" s="85"/>
      <c r="H34" s="85"/>
      <c r="I34" s="85"/>
      <c r="J34" s="85"/>
      <c r="K34" s="85"/>
      <c r="L34" s="85"/>
      <c r="M34" s="86"/>
      <c r="N34" s="198"/>
      <c r="O34" s="199"/>
      <c r="P34" s="199"/>
      <c r="Q34" s="199"/>
      <c r="R34" s="200"/>
      <c r="S34" s="8"/>
    </row>
    <row r="35" spans="2:21">
      <c r="B35" s="7"/>
      <c r="C35" s="84"/>
      <c r="D35" s="85"/>
      <c r="E35" s="85"/>
      <c r="F35" s="85"/>
      <c r="G35" s="85"/>
      <c r="H35" s="85"/>
      <c r="I35" s="85"/>
      <c r="J35" s="85"/>
      <c r="K35" s="85"/>
      <c r="L35" s="85"/>
      <c r="M35" s="86"/>
      <c r="N35" s="198"/>
      <c r="O35" s="199"/>
      <c r="P35" s="199"/>
      <c r="Q35" s="199"/>
      <c r="R35" s="200"/>
      <c r="S35" s="8"/>
    </row>
    <row r="36" spans="2:21">
      <c r="B36" s="7"/>
      <c r="C36" s="84"/>
      <c r="D36" s="85"/>
      <c r="E36" s="85"/>
      <c r="F36" s="85"/>
      <c r="G36" s="85"/>
      <c r="H36" s="85"/>
      <c r="I36" s="85"/>
      <c r="J36" s="85"/>
      <c r="K36" s="85"/>
      <c r="L36" s="85"/>
      <c r="M36" s="86"/>
      <c r="N36" s="198"/>
      <c r="O36" s="199"/>
      <c r="P36" s="199"/>
      <c r="Q36" s="199"/>
      <c r="R36" s="200"/>
      <c r="S36" s="8"/>
    </row>
    <row r="37" spans="2:21">
      <c r="B37" s="7"/>
      <c r="C37" s="84"/>
      <c r="D37" s="85"/>
      <c r="E37" s="85"/>
      <c r="F37" s="85"/>
      <c r="G37" s="85"/>
      <c r="H37" s="85"/>
      <c r="I37" s="85"/>
      <c r="J37" s="85"/>
      <c r="K37" s="85"/>
      <c r="L37" s="85"/>
      <c r="M37" s="86"/>
      <c r="N37" s="198"/>
      <c r="O37" s="199"/>
      <c r="P37" s="199"/>
      <c r="Q37" s="199"/>
      <c r="R37" s="200"/>
      <c r="S37" s="8"/>
    </row>
    <row r="38" spans="2:21">
      <c r="B38" s="7"/>
      <c r="C38" s="84"/>
      <c r="D38" s="85"/>
      <c r="E38" s="85"/>
      <c r="F38" s="85"/>
      <c r="G38" s="85"/>
      <c r="H38" s="85"/>
      <c r="I38" s="85"/>
      <c r="J38" s="85"/>
      <c r="K38" s="85"/>
      <c r="L38" s="85"/>
      <c r="M38" s="86"/>
      <c r="N38" s="198"/>
      <c r="O38" s="199"/>
      <c r="P38" s="199"/>
      <c r="Q38" s="199"/>
      <c r="R38" s="200"/>
      <c r="S38" s="8"/>
    </row>
    <row r="39" spans="2:21">
      <c r="B39" s="7"/>
      <c r="C39" s="84"/>
      <c r="D39" s="85"/>
      <c r="E39" s="85"/>
      <c r="F39" s="85"/>
      <c r="G39" s="85"/>
      <c r="H39" s="85"/>
      <c r="I39" s="85"/>
      <c r="J39" s="85"/>
      <c r="K39" s="85"/>
      <c r="L39" s="85"/>
      <c r="M39" s="86"/>
      <c r="N39" s="198"/>
      <c r="O39" s="199"/>
      <c r="P39" s="199"/>
      <c r="Q39" s="199"/>
      <c r="R39" s="200"/>
      <c r="S39" s="8"/>
    </row>
    <row r="40" spans="2:21" ht="15" thickBot="1">
      <c r="B40" s="7"/>
      <c r="C40" s="87"/>
      <c r="D40" s="88"/>
      <c r="E40" s="88"/>
      <c r="F40" s="88"/>
      <c r="G40" s="88"/>
      <c r="H40" s="88"/>
      <c r="I40" s="88"/>
      <c r="J40" s="88"/>
      <c r="K40" s="88"/>
      <c r="L40" s="88"/>
      <c r="M40" s="89"/>
      <c r="N40" s="201"/>
      <c r="O40" s="202"/>
      <c r="P40" s="202"/>
      <c r="Q40" s="202"/>
      <c r="R40" s="203"/>
      <c r="S40" s="8"/>
    </row>
    <row r="41" spans="2:21" ht="18.75" thickBot="1">
      <c r="B41" s="7"/>
      <c r="C41" s="117" t="s">
        <v>17</v>
      </c>
      <c r="D41" s="118"/>
      <c r="E41" s="118"/>
      <c r="F41" s="118"/>
      <c r="G41" s="118"/>
      <c r="H41" s="119"/>
      <c r="I41" s="114" t="s">
        <v>18</v>
      </c>
      <c r="J41" s="115"/>
      <c r="K41" s="115"/>
      <c r="L41" s="115"/>
      <c r="M41" s="116"/>
      <c r="N41" s="114" t="s">
        <v>19</v>
      </c>
      <c r="O41" s="115"/>
      <c r="P41" s="115"/>
      <c r="Q41" s="115"/>
      <c r="R41" s="116"/>
      <c r="S41" s="8"/>
    </row>
    <row r="42" spans="2:21" ht="18.75" thickBot="1">
      <c r="B42" s="7"/>
      <c r="C42" s="141" t="str">
        <f>VLOOKUP($Q$10,'[1]LISTADO INDICADORES'!A$5:Y$997,13,0)</f>
        <v>No. De de respuestas a derechos de petición en el periodo dentro del termino establecido</v>
      </c>
      <c r="D42" s="142"/>
      <c r="E42" s="142"/>
      <c r="F42" s="142"/>
      <c r="G42" s="142"/>
      <c r="H42" s="143"/>
      <c r="I42" s="141" t="str">
        <f>VLOOKUP($Q$10,'[1]LISTADO INDICADORES'!A$5:Y$997,14,0)</f>
        <v>No. Total de de derechos de petición radicados en el periodo</v>
      </c>
      <c r="J42" s="142"/>
      <c r="K42" s="142"/>
      <c r="L42" s="142"/>
      <c r="M42" s="143"/>
      <c r="N42" s="147" t="s">
        <v>20</v>
      </c>
      <c r="O42" s="148"/>
      <c r="P42" s="149"/>
      <c r="Q42" s="12" t="str">
        <f>VLOOKUP($Q$10,'[1]LISTADO INDICADORES'!A$5:Y$997,22,0)</f>
        <v>=</v>
      </c>
      <c r="R42" s="13">
        <f>VLOOKUP($Q$10,'[1]LISTADO INDICADORES'!A$5:Y$997,23,0)</f>
        <v>1</v>
      </c>
      <c r="S42" s="8"/>
    </row>
    <row r="43" spans="2:21" ht="23.25" customHeight="1" thickBot="1">
      <c r="B43" s="7"/>
      <c r="C43" s="144"/>
      <c r="D43" s="145"/>
      <c r="E43" s="145"/>
      <c r="F43" s="145"/>
      <c r="G43" s="145"/>
      <c r="H43" s="146"/>
      <c r="I43" s="144"/>
      <c r="J43" s="145"/>
      <c r="K43" s="145"/>
      <c r="L43" s="145"/>
      <c r="M43" s="146"/>
      <c r="N43" s="150" t="s">
        <v>21</v>
      </c>
      <c r="O43" s="151"/>
      <c r="P43" s="152"/>
      <c r="Q43" s="14" t="str">
        <f>VLOOKUP($Q$10,'[1]LISTADO INDICADORES'!A$5:Y$997,24,0)</f>
        <v>&lt;</v>
      </c>
      <c r="R43" s="15">
        <f>VLOOKUP($Q$10,'[1]LISTADO INDICADORES'!A$5:Y$997,23,0)</f>
        <v>1</v>
      </c>
      <c r="S43" s="8"/>
    </row>
    <row r="44" spans="2:21" ht="18.75" thickBot="1">
      <c r="B44" s="7"/>
      <c r="C44" s="111" t="s">
        <v>22</v>
      </c>
      <c r="D44" s="112"/>
      <c r="E44" s="112"/>
      <c r="F44" s="112"/>
      <c r="G44" s="112"/>
      <c r="H44" s="113"/>
      <c r="I44" s="153" t="s">
        <v>23</v>
      </c>
      <c r="J44" s="154"/>
      <c r="K44" s="154"/>
      <c r="L44" s="154"/>
      <c r="M44" s="155"/>
      <c r="N44" s="114" t="s">
        <v>24</v>
      </c>
      <c r="O44" s="115"/>
      <c r="P44" s="115"/>
      <c r="Q44" s="115"/>
      <c r="R44" s="116"/>
      <c r="S44" s="8"/>
    </row>
    <row r="45" spans="2:21">
      <c r="B45" s="7"/>
      <c r="C45" s="141" t="str">
        <f>VLOOKUP($Q$10,'[1]LISTADO INDICADORES'!A$5:Y$997,15,0)</f>
        <v>Oficina juridica</v>
      </c>
      <c r="D45" s="142"/>
      <c r="E45" s="142"/>
      <c r="F45" s="142"/>
      <c r="G45" s="142"/>
      <c r="H45" s="143"/>
      <c r="I45" s="156" t="str">
        <f>VLOOKUP($Q$10,'[1]LISTADO INDICADORES'!A$5:Y$997,16,0)</f>
        <v>Oficina juridica</v>
      </c>
      <c r="J45" s="157"/>
      <c r="K45" s="157"/>
      <c r="L45" s="157"/>
      <c r="M45" s="158"/>
      <c r="N45" s="162">
        <f>IF(Q49&gt;0,O52,IF(P49&gt;0,O52,IF(O49&gt;0,O52,IF(N49&gt;0,L52,IF(M49&gt;0,L52,IF(L49&gt;0,L52,IF(K49&gt;0,I52,IF(J49&gt;0,I52,IF(I49&gt;0,I52,IF(H49&gt;0,F52,IF(G49&gt;0,F52,IF(F49&gt;0,F52,"NO HAY DATOS"))))))))))))</f>
        <v>1</v>
      </c>
      <c r="O45" s="163"/>
      <c r="P45" s="163"/>
      <c r="Q45" s="163"/>
      <c r="R45" s="164"/>
      <c r="S45" s="8"/>
    </row>
    <row r="46" spans="2:21" ht="15.75" thickBot="1">
      <c r="B46" s="7"/>
      <c r="C46" s="144"/>
      <c r="D46" s="145"/>
      <c r="E46" s="145"/>
      <c r="F46" s="145"/>
      <c r="G46" s="145"/>
      <c r="H46" s="146"/>
      <c r="I46" s="159"/>
      <c r="J46" s="160"/>
      <c r="K46" s="160"/>
      <c r="L46" s="160"/>
      <c r="M46" s="161"/>
      <c r="N46" s="165"/>
      <c r="O46" s="166"/>
      <c r="P46" s="166"/>
      <c r="Q46" s="166"/>
      <c r="R46" s="167"/>
      <c r="S46" s="8"/>
      <c r="U46" s="16"/>
    </row>
    <row r="47" spans="2:21" s="20" customFormat="1" ht="32.25" thickBot="1">
      <c r="B47" s="17"/>
      <c r="C47" s="138" t="s">
        <v>25</v>
      </c>
      <c r="D47" s="139"/>
      <c r="E47" s="140"/>
      <c r="F47" s="18" t="s">
        <v>26</v>
      </c>
      <c r="G47" s="10" t="s">
        <v>27</v>
      </c>
      <c r="H47" s="10" t="s">
        <v>28</v>
      </c>
      <c r="I47" s="10" t="s">
        <v>29</v>
      </c>
      <c r="J47" s="10" t="s">
        <v>30</v>
      </c>
      <c r="K47" s="10" t="s">
        <v>31</v>
      </c>
      <c r="L47" s="10" t="s">
        <v>32</v>
      </c>
      <c r="M47" s="10" t="s">
        <v>33</v>
      </c>
      <c r="N47" s="10" t="s">
        <v>34</v>
      </c>
      <c r="O47" s="10" t="s">
        <v>35</v>
      </c>
      <c r="P47" s="10" t="s">
        <v>36</v>
      </c>
      <c r="Q47" s="10" t="s">
        <v>37</v>
      </c>
      <c r="R47" s="10" t="s">
        <v>38</v>
      </c>
      <c r="S47" s="19"/>
    </row>
    <row r="48" spans="2:21" ht="18.75" thickBot="1">
      <c r="B48" s="7"/>
      <c r="C48" s="138" t="s">
        <v>17</v>
      </c>
      <c r="D48" s="139"/>
      <c r="E48" s="140"/>
      <c r="F48" s="63">
        <v>6</v>
      </c>
      <c r="G48" s="63">
        <v>5</v>
      </c>
      <c r="H48" s="63">
        <v>7</v>
      </c>
      <c r="I48" s="73">
        <v>4</v>
      </c>
      <c r="J48" s="73">
        <v>14</v>
      </c>
      <c r="K48" s="73">
        <v>13</v>
      </c>
      <c r="L48" s="73"/>
      <c r="M48" s="73"/>
      <c r="N48" s="73"/>
      <c r="O48" s="73"/>
      <c r="P48" s="73"/>
      <c r="Q48" s="73"/>
      <c r="R48" s="65">
        <f>SUM(F48:Q48)</f>
        <v>49</v>
      </c>
      <c r="S48" s="8"/>
    </row>
    <row r="49" spans="2:19" ht="18.75" thickBot="1">
      <c r="B49" s="7"/>
      <c r="C49" s="138" t="s">
        <v>18</v>
      </c>
      <c r="D49" s="139"/>
      <c r="E49" s="140"/>
      <c r="F49" s="64">
        <v>6</v>
      </c>
      <c r="G49" s="64">
        <v>5</v>
      </c>
      <c r="H49" s="64">
        <v>7</v>
      </c>
      <c r="I49" s="64">
        <v>4</v>
      </c>
      <c r="J49" s="64">
        <v>14</v>
      </c>
      <c r="K49" s="64">
        <v>13</v>
      </c>
      <c r="L49" s="64"/>
      <c r="M49" s="64"/>
      <c r="N49" s="64"/>
      <c r="O49" s="64"/>
      <c r="P49" s="64"/>
      <c r="Q49" s="64"/>
      <c r="R49" s="66">
        <f>SUM(F49:Q49)</f>
        <v>49</v>
      </c>
      <c r="S49" s="8"/>
    </row>
    <row r="50" spans="2:19" ht="18.75" thickBot="1">
      <c r="B50" s="7"/>
      <c r="C50" s="138" t="s">
        <v>39</v>
      </c>
      <c r="D50" s="139"/>
      <c r="E50" s="140"/>
      <c r="F50" s="25">
        <f>IFERROR(F48/F49,"")</f>
        <v>1</v>
      </c>
      <c r="G50" s="26">
        <f>IFERROR(G48/G49,"")</f>
        <v>1</v>
      </c>
      <c r="H50" s="26">
        <f t="shared" ref="H50:Q50" si="0">IFERROR(H48/H49,"")</f>
        <v>1</v>
      </c>
      <c r="I50" s="26">
        <f t="shared" si="0"/>
        <v>1</v>
      </c>
      <c r="J50" s="26">
        <f t="shared" si="0"/>
        <v>1</v>
      </c>
      <c r="K50" s="26">
        <f t="shared" si="0"/>
        <v>1</v>
      </c>
      <c r="L50" s="26" t="str">
        <f t="shared" si="0"/>
        <v/>
      </c>
      <c r="M50" s="26" t="str">
        <f t="shared" si="0"/>
        <v/>
      </c>
      <c r="N50" s="26" t="str">
        <f t="shared" si="0"/>
        <v/>
      </c>
      <c r="O50" s="26" t="str">
        <f t="shared" si="0"/>
        <v/>
      </c>
      <c r="P50" s="26" t="str">
        <f t="shared" si="0"/>
        <v/>
      </c>
      <c r="Q50" s="26" t="str">
        <f t="shared" si="0"/>
        <v/>
      </c>
      <c r="R50" s="27">
        <f>IFERROR(R48/R49," ")</f>
        <v>1</v>
      </c>
      <c r="S50" s="8"/>
    </row>
    <row r="51" spans="2:19" ht="18.75" thickBot="1">
      <c r="B51" s="7"/>
      <c r="C51" s="138" t="s">
        <v>40</v>
      </c>
      <c r="D51" s="139"/>
      <c r="E51" s="140"/>
      <c r="F51" s="28"/>
      <c r="G51" s="29"/>
      <c r="H51" s="29"/>
      <c r="I51" s="29"/>
      <c r="J51" s="29"/>
      <c r="K51" s="29"/>
      <c r="L51" s="29"/>
      <c r="M51" s="29"/>
      <c r="N51" s="29"/>
      <c r="O51" s="29"/>
      <c r="P51" s="29"/>
      <c r="Q51" s="29"/>
      <c r="R51" s="30"/>
      <c r="S51" s="8"/>
    </row>
    <row r="52" spans="2:19" ht="18.75" thickBot="1">
      <c r="B52" s="7"/>
      <c r="C52" s="138" t="s">
        <v>41</v>
      </c>
      <c r="D52" s="139"/>
      <c r="E52" s="140"/>
      <c r="F52" s="168">
        <f>IFERROR(SUM(F48:H48)/SUM(F49:H49),"")</f>
        <v>1</v>
      </c>
      <c r="G52" s="169"/>
      <c r="H52" s="170"/>
      <c r="I52" s="171">
        <f>IFERROR(SUM(I48:K48)/SUM(I49:K49),"")</f>
        <v>1</v>
      </c>
      <c r="J52" s="169"/>
      <c r="K52" s="170"/>
      <c r="L52" s="171" t="str">
        <f>IFERROR(SUM(L48:N48)/SUM(L49:N49),"")</f>
        <v/>
      </c>
      <c r="M52" s="169"/>
      <c r="N52" s="170"/>
      <c r="O52" s="171" t="str">
        <f>IFERROR(SUM(O48:Q48)/SUM(O49:Q49),"")</f>
        <v/>
      </c>
      <c r="P52" s="169"/>
      <c r="Q52" s="170"/>
      <c r="R52" s="30"/>
      <c r="S52" s="8"/>
    </row>
    <row r="53" spans="2:19" ht="18.75" thickBot="1">
      <c r="B53" s="7"/>
      <c r="C53" s="192" t="s">
        <v>42</v>
      </c>
      <c r="D53" s="193"/>
      <c r="E53" s="194"/>
      <c r="F53" s="31"/>
      <c r="G53" s="32"/>
      <c r="H53" s="32"/>
      <c r="I53" s="32"/>
      <c r="J53" s="32"/>
      <c r="K53" s="32"/>
      <c r="L53" s="32"/>
      <c r="M53" s="32"/>
      <c r="N53" s="32"/>
      <c r="O53" s="32"/>
      <c r="P53" s="32"/>
      <c r="Q53" s="32"/>
      <c r="R53" s="33"/>
      <c r="S53" s="8"/>
    </row>
    <row r="54" spans="2:19" ht="18.75" thickBot="1">
      <c r="B54" s="7"/>
      <c r="C54" s="138" t="s">
        <v>43</v>
      </c>
      <c r="D54" s="139"/>
      <c r="E54" s="140"/>
      <c r="F54" s="34">
        <v>1</v>
      </c>
      <c r="G54" s="34">
        <v>1</v>
      </c>
      <c r="H54" s="34">
        <v>1</v>
      </c>
      <c r="I54" s="34">
        <v>1</v>
      </c>
      <c r="J54" s="34">
        <v>1</v>
      </c>
      <c r="K54" s="34">
        <v>1</v>
      </c>
      <c r="L54" s="34">
        <v>1</v>
      </c>
      <c r="M54" s="34">
        <v>1</v>
      </c>
      <c r="N54" s="34">
        <v>1</v>
      </c>
      <c r="O54" s="34">
        <v>1</v>
      </c>
      <c r="P54" s="34">
        <v>1</v>
      </c>
      <c r="Q54" s="34">
        <v>1</v>
      </c>
      <c r="R54" s="35"/>
      <c r="S54" s="36"/>
    </row>
    <row r="55" spans="2:19" ht="15" thickBot="1">
      <c r="B55" s="7"/>
      <c r="H55" s="37"/>
      <c r="S55" s="8"/>
    </row>
    <row r="56" spans="2:19" ht="18.75" thickBot="1">
      <c r="B56" s="7"/>
      <c r="C56" s="117" t="s">
        <v>44</v>
      </c>
      <c r="D56" s="118"/>
      <c r="E56" s="118"/>
      <c r="F56" s="118"/>
      <c r="G56" s="118"/>
      <c r="H56" s="118"/>
      <c r="I56" s="118"/>
      <c r="J56" s="118"/>
      <c r="K56" s="119"/>
      <c r="L56" s="114" t="s">
        <v>45</v>
      </c>
      <c r="M56" s="115"/>
      <c r="N56" s="115"/>
      <c r="O56" s="115"/>
      <c r="P56" s="115"/>
      <c r="Q56" s="115"/>
      <c r="R56" s="116"/>
      <c r="S56" s="8"/>
    </row>
    <row r="57" spans="2:19">
      <c r="B57" s="7"/>
      <c r="C57" s="195" t="s">
        <v>67</v>
      </c>
      <c r="D57" s="196"/>
      <c r="E57" s="196"/>
      <c r="F57" s="196"/>
      <c r="G57" s="196"/>
      <c r="H57" s="196"/>
      <c r="I57" s="196"/>
      <c r="J57" s="196"/>
      <c r="K57" s="197"/>
      <c r="L57" s="81"/>
      <c r="M57" s="82"/>
      <c r="N57" s="82"/>
      <c r="O57" s="82"/>
      <c r="P57" s="82"/>
      <c r="Q57" s="82"/>
      <c r="R57" s="83"/>
      <c r="S57" s="8"/>
    </row>
    <row r="58" spans="2:19">
      <c r="B58" s="7"/>
      <c r="C58" s="198"/>
      <c r="D58" s="199"/>
      <c r="E58" s="199"/>
      <c r="F58" s="199"/>
      <c r="G58" s="199"/>
      <c r="H58" s="199"/>
      <c r="I58" s="199"/>
      <c r="J58" s="199"/>
      <c r="K58" s="200"/>
      <c r="L58" s="84"/>
      <c r="M58" s="85"/>
      <c r="N58" s="85"/>
      <c r="O58" s="85"/>
      <c r="P58" s="85"/>
      <c r="Q58" s="85"/>
      <c r="R58" s="86"/>
      <c r="S58" s="8"/>
    </row>
    <row r="59" spans="2:19">
      <c r="B59" s="7"/>
      <c r="C59" s="198"/>
      <c r="D59" s="199"/>
      <c r="E59" s="199"/>
      <c r="F59" s="199"/>
      <c r="G59" s="199"/>
      <c r="H59" s="199"/>
      <c r="I59" s="199"/>
      <c r="J59" s="199"/>
      <c r="K59" s="200"/>
      <c r="L59" s="84"/>
      <c r="M59" s="85"/>
      <c r="N59" s="85"/>
      <c r="O59" s="85"/>
      <c r="P59" s="85"/>
      <c r="Q59" s="85"/>
      <c r="R59" s="86"/>
      <c r="S59" s="8"/>
    </row>
    <row r="60" spans="2:19">
      <c r="B60" s="7"/>
      <c r="C60" s="198"/>
      <c r="D60" s="199"/>
      <c r="E60" s="199"/>
      <c r="F60" s="199"/>
      <c r="G60" s="199"/>
      <c r="H60" s="199"/>
      <c r="I60" s="199"/>
      <c r="J60" s="199"/>
      <c r="K60" s="200"/>
      <c r="L60" s="84"/>
      <c r="M60" s="85"/>
      <c r="N60" s="85"/>
      <c r="O60" s="85"/>
      <c r="P60" s="85"/>
      <c r="Q60" s="85"/>
      <c r="R60" s="86"/>
      <c r="S60" s="8"/>
    </row>
    <row r="61" spans="2:19" ht="15" thickBot="1">
      <c r="B61" s="7"/>
      <c r="C61" s="201"/>
      <c r="D61" s="202"/>
      <c r="E61" s="202"/>
      <c r="F61" s="202"/>
      <c r="G61" s="202"/>
      <c r="H61" s="202"/>
      <c r="I61" s="202"/>
      <c r="J61" s="202"/>
      <c r="K61" s="203"/>
      <c r="L61" s="87"/>
      <c r="M61" s="88"/>
      <c r="N61" s="88"/>
      <c r="O61" s="88"/>
      <c r="P61" s="88"/>
      <c r="Q61" s="88"/>
      <c r="R61" s="89"/>
      <c r="S61" s="8"/>
    </row>
    <row r="62" spans="2:19" ht="18.75" thickBot="1">
      <c r="B62" s="7"/>
      <c r="C62" s="117" t="s">
        <v>46</v>
      </c>
      <c r="D62" s="118"/>
      <c r="E62" s="118"/>
      <c r="F62" s="118"/>
      <c r="G62" s="118"/>
      <c r="H62" s="118"/>
      <c r="I62" s="118"/>
      <c r="J62" s="118"/>
      <c r="K62" s="119"/>
      <c r="L62" s="114" t="s">
        <v>47</v>
      </c>
      <c r="M62" s="115"/>
      <c r="N62" s="115"/>
      <c r="O62" s="115"/>
      <c r="P62" s="115"/>
      <c r="Q62" s="115"/>
      <c r="R62" s="116"/>
      <c r="S62" s="8"/>
    </row>
    <row r="63" spans="2:19">
      <c r="B63" s="7"/>
      <c r="C63" s="172" t="s">
        <v>68</v>
      </c>
      <c r="D63" s="173"/>
      <c r="E63" s="173"/>
      <c r="F63" s="173"/>
      <c r="G63" s="173"/>
      <c r="H63" s="173"/>
      <c r="I63" s="173"/>
      <c r="J63" s="173"/>
      <c r="K63" s="174"/>
      <c r="L63" s="172" t="s">
        <v>69</v>
      </c>
      <c r="M63" s="173"/>
      <c r="N63" s="173"/>
      <c r="O63" s="173"/>
      <c r="P63" s="173"/>
      <c r="Q63" s="173"/>
      <c r="R63" s="174"/>
      <c r="S63" s="8"/>
    </row>
    <row r="64" spans="2:19">
      <c r="B64" s="7"/>
      <c r="C64" s="175"/>
      <c r="D64" s="176"/>
      <c r="E64" s="176"/>
      <c r="F64" s="176"/>
      <c r="G64" s="176"/>
      <c r="H64" s="176"/>
      <c r="I64" s="176"/>
      <c r="J64" s="176"/>
      <c r="K64" s="177"/>
      <c r="L64" s="175"/>
      <c r="M64" s="176"/>
      <c r="N64" s="176"/>
      <c r="O64" s="176"/>
      <c r="P64" s="176"/>
      <c r="Q64" s="176"/>
      <c r="R64" s="177"/>
      <c r="S64" s="8"/>
    </row>
    <row r="65" spans="2:19">
      <c r="B65" s="7"/>
      <c r="C65" s="175"/>
      <c r="D65" s="176"/>
      <c r="E65" s="176"/>
      <c r="F65" s="176"/>
      <c r="G65" s="176"/>
      <c r="H65" s="176"/>
      <c r="I65" s="176"/>
      <c r="J65" s="176"/>
      <c r="K65" s="177"/>
      <c r="L65" s="175"/>
      <c r="M65" s="176"/>
      <c r="N65" s="176"/>
      <c r="O65" s="176"/>
      <c r="P65" s="176"/>
      <c r="Q65" s="176"/>
      <c r="R65" s="177"/>
      <c r="S65" s="8"/>
    </row>
    <row r="66" spans="2:19">
      <c r="B66" s="7"/>
      <c r="C66" s="175"/>
      <c r="D66" s="176"/>
      <c r="E66" s="176"/>
      <c r="F66" s="176"/>
      <c r="G66" s="176"/>
      <c r="H66" s="176"/>
      <c r="I66" s="176"/>
      <c r="J66" s="176"/>
      <c r="K66" s="177"/>
      <c r="L66" s="175"/>
      <c r="M66" s="176"/>
      <c r="N66" s="176"/>
      <c r="O66" s="176"/>
      <c r="P66" s="176"/>
      <c r="Q66" s="176"/>
      <c r="R66" s="177"/>
      <c r="S66" s="8"/>
    </row>
    <row r="67" spans="2:19" ht="15" thickBot="1">
      <c r="B67" s="7"/>
      <c r="C67" s="178"/>
      <c r="D67" s="179"/>
      <c r="E67" s="179"/>
      <c r="F67" s="179"/>
      <c r="G67" s="179"/>
      <c r="H67" s="179"/>
      <c r="I67" s="179"/>
      <c r="J67" s="179"/>
      <c r="K67" s="180"/>
      <c r="L67" s="178"/>
      <c r="M67" s="179"/>
      <c r="N67" s="179"/>
      <c r="O67" s="179"/>
      <c r="P67" s="179"/>
      <c r="Q67" s="179"/>
      <c r="R67" s="180"/>
      <c r="S67" s="8"/>
    </row>
    <row r="68" spans="2:19" ht="15" thickBot="1">
      <c r="B68" s="38"/>
      <c r="C68" s="39"/>
      <c r="D68" s="39"/>
      <c r="E68" s="39"/>
      <c r="F68" s="40"/>
      <c r="G68" s="40"/>
      <c r="H68" s="40"/>
      <c r="I68" s="40"/>
      <c r="J68" s="40"/>
      <c r="K68" s="40"/>
      <c r="L68" s="40"/>
      <c r="M68" s="40"/>
      <c r="N68" s="40"/>
      <c r="O68" s="40"/>
      <c r="P68" s="40"/>
      <c r="Q68" s="40"/>
      <c r="R68" s="40"/>
      <c r="S68" s="41"/>
    </row>
  </sheetData>
  <sheetProtection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formula1>"I Trimestre,II Trimestre,III Trimestre,IV Trimestre"</formula1>
    </dataValidation>
    <dataValidation type="whole" allowBlank="1" showInputMessage="1" showErrorMessage="1" sqref="N10">
      <formula1>1</formula1>
      <formula2>31</formula2>
    </dataValidation>
    <dataValidation type="whole" allowBlank="1" showInputMessage="1" showErrorMessage="1" sqref="O10">
      <formula1>1</formula1>
      <formula2>12</formula2>
    </dataValidation>
    <dataValidation type="whole" allowBlank="1" showInputMessage="1" showErrorMessage="1" sqref="P10">
      <formula1>1</formula1>
      <formula2>99999</formula2>
    </dataValidation>
  </dataValidations>
  <pageMargins left="0.7" right="0.7" top="0.75" bottom="0.75" header="0.3" footer="0.3"/>
  <pageSetup orientation="portrait" r:id="rId1"/>
  <ignoredErrors>
    <ignoredError sqref="I52 L52:Q5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topLeftCell="A8" workbookViewId="0">
      <selection activeCell="K9" sqref="K9"/>
    </sheetView>
  </sheetViews>
  <sheetFormatPr baseColWidth="10" defaultColWidth="12.625" defaultRowHeight="15"/>
  <cols>
    <col min="1" max="1" width="2.375" style="42" customWidth="1"/>
    <col min="2" max="2" width="4.625" customWidth="1"/>
    <col min="3" max="3" width="88.75" customWidth="1"/>
    <col min="4" max="4" width="13.25" customWidth="1"/>
    <col min="5" max="6" width="8.625" customWidth="1"/>
    <col min="7" max="7" width="9.375" customWidth="1"/>
    <col min="8" max="8" width="8.625" customWidth="1"/>
    <col min="9" max="10" width="9.875" customWidth="1"/>
    <col min="11" max="11" width="8.625" customWidth="1"/>
    <col min="12" max="12" width="12.125" customWidth="1"/>
    <col min="13" max="26" width="12.625" style="42"/>
  </cols>
  <sheetData>
    <row r="1" spans="2:12">
      <c r="B1" s="42"/>
      <c r="C1" s="42"/>
      <c r="D1" s="42"/>
      <c r="E1" s="42"/>
      <c r="F1" s="42"/>
      <c r="G1" s="42"/>
      <c r="H1" s="42"/>
      <c r="I1" s="42"/>
      <c r="J1" s="42"/>
      <c r="K1" s="42"/>
      <c r="L1" s="42"/>
    </row>
    <row r="2" spans="2:12">
      <c r="B2" s="42"/>
      <c r="C2" s="43"/>
      <c r="D2" s="42"/>
      <c r="E2" s="42"/>
      <c r="F2" s="42"/>
      <c r="G2" s="42"/>
      <c r="H2" s="42"/>
      <c r="I2" s="42"/>
      <c r="J2" s="42"/>
      <c r="K2" s="42"/>
      <c r="L2" s="42"/>
    </row>
    <row r="3" spans="2:12" ht="15.75" thickBot="1">
      <c r="B3" s="42"/>
      <c r="C3" s="43"/>
      <c r="D3" s="42"/>
      <c r="E3" s="42"/>
      <c r="F3" s="42"/>
      <c r="G3" s="42"/>
      <c r="H3" s="42"/>
      <c r="I3" s="42"/>
      <c r="J3" s="42"/>
      <c r="K3" s="42"/>
      <c r="L3" s="42"/>
    </row>
    <row r="4" spans="2:12" ht="15" customHeight="1">
      <c r="B4" s="217"/>
      <c r="C4" s="218"/>
      <c r="D4" s="221" t="s">
        <v>98</v>
      </c>
      <c r="E4" s="218"/>
      <c r="F4" s="218"/>
      <c r="G4" s="218"/>
      <c r="H4" s="218"/>
      <c r="I4" s="218"/>
      <c r="J4" s="218"/>
      <c r="K4" s="218"/>
      <c r="L4" s="222"/>
    </row>
    <row r="5" spans="2:12" ht="65.25" customHeight="1" thickBot="1">
      <c r="B5" s="219"/>
      <c r="C5" s="220"/>
      <c r="D5" s="219"/>
      <c r="E5" s="220"/>
      <c r="F5" s="220"/>
      <c r="G5" s="220"/>
      <c r="H5" s="220"/>
      <c r="I5" s="220"/>
      <c r="J5" s="220"/>
      <c r="K5" s="220"/>
      <c r="L5" s="223"/>
    </row>
    <row r="6" spans="2:12" ht="27" customHeight="1" thickBot="1">
      <c r="B6" s="224" t="s">
        <v>95</v>
      </c>
      <c r="C6" s="215"/>
      <c r="D6" s="224" t="s">
        <v>94</v>
      </c>
      <c r="E6" s="215"/>
      <c r="F6" s="215"/>
      <c r="G6" s="215"/>
      <c r="H6" s="215"/>
      <c r="I6" s="215"/>
      <c r="J6" s="44" t="s">
        <v>10</v>
      </c>
      <c r="K6" s="225">
        <v>46226</v>
      </c>
      <c r="L6" s="216"/>
    </row>
    <row r="7" spans="2:12" ht="18.75" customHeight="1" thickBot="1">
      <c r="B7" s="42"/>
      <c r="C7" s="42"/>
      <c r="D7" s="42"/>
      <c r="E7" s="42"/>
      <c r="F7" s="42"/>
      <c r="G7" s="42"/>
      <c r="H7" s="42"/>
      <c r="I7" s="42"/>
      <c r="J7" s="42"/>
      <c r="K7" s="42"/>
      <c r="L7" s="42"/>
    </row>
    <row r="8" spans="2:12" ht="58.5" customHeight="1" thickBot="1">
      <c r="B8" s="45" t="s">
        <v>48</v>
      </c>
      <c r="C8" s="46" t="s">
        <v>49</v>
      </c>
      <c r="D8" s="47" t="s">
        <v>50</v>
      </c>
      <c r="E8" s="47" t="s">
        <v>51</v>
      </c>
      <c r="F8" s="48" t="s">
        <v>52</v>
      </c>
      <c r="G8" s="48" t="s">
        <v>53</v>
      </c>
      <c r="H8" s="48" t="s">
        <v>54</v>
      </c>
      <c r="I8" s="48" t="s">
        <v>55</v>
      </c>
      <c r="J8" s="48" t="s">
        <v>56</v>
      </c>
      <c r="K8" s="48" t="s">
        <v>57</v>
      </c>
      <c r="L8" s="49" t="s">
        <v>58</v>
      </c>
    </row>
    <row r="9" spans="2:12">
      <c r="B9" s="50">
        <v>1</v>
      </c>
      <c r="C9" s="51" t="str">
        <f>'INDICADOR 526 '!C10</f>
        <v>Respuesta oportuna a las Tutelas</v>
      </c>
      <c r="D9" s="52" t="str">
        <f>[2]publicaciones!K10</f>
        <v>%</v>
      </c>
      <c r="E9" s="53">
        <v>1</v>
      </c>
      <c r="F9" s="72">
        <f>'INDICADOR 526 '!R51</f>
        <v>0</v>
      </c>
      <c r="G9" s="70">
        <f>'INDICADOR 526 '!F52</f>
        <v>1</v>
      </c>
      <c r="H9" s="70">
        <v>1</v>
      </c>
      <c r="I9" s="70">
        <f>'INDICADOR 526 '!H52</f>
        <v>0</v>
      </c>
      <c r="J9" s="70">
        <v>0</v>
      </c>
      <c r="K9" s="70">
        <f>'INDICADOR 526 '!R50</f>
        <v>1</v>
      </c>
      <c r="L9" s="71">
        <f t="shared" ref="L9:L11" si="0">IFERROR(((K9-F9)/K9),"")</f>
        <v>1</v>
      </c>
    </row>
    <row r="10" spans="2:12">
      <c r="B10" s="54">
        <v>2</v>
      </c>
      <c r="C10" s="55" t="str">
        <f>'INDICADOR 527'!C10</f>
        <v xml:space="preserve">ESTUDIOS PREVIOS </v>
      </c>
      <c r="D10" s="56" t="str">
        <f>'[2]produccion audiovisual'!K10</f>
        <v>%</v>
      </c>
      <c r="E10" s="53" t="s">
        <v>64</v>
      </c>
      <c r="F10" s="69">
        <f>'INDICADOR 527'!R51</f>
        <v>0</v>
      </c>
      <c r="G10" s="67">
        <f>'INDICADOR 527'!F52</f>
        <v>0.8046875</v>
      </c>
      <c r="H10" s="67">
        <v>0.9</v>
      </c>
      <c r="I10" s="67">
        <f>'INDICADOR 527'!H52</f>
        <v>0</v>
      </c>
      <c r="J10" s="67">
        <v>0</v>
      </c>
      <c r="K10" s="67">
        <f>'INDICADOR 527'!R50</f>
        <v>0.84</v>
      </c>
      <c r="L10" s="68">
        <f>IFERROR(((K10-F10)/K10),"")</f>
        <v>1</v>
      </c>
    </row>
    <row r="11" spans="2:12" ht="15.75" thickBot="1">
      <c r="B11" s="54">
        <v>3</v>
      </c>
      <c r="C11" s="55" t="str">
        <f>'INDICADOR 528'!C10</f>
        <v>Respuesta oportuna a derechos de petición</v>
      </c>
      <c r="D11" s="56" t="str">
        <f>'[2]notas de duelo'!K10</f>
        <v>Cantidad</v>
      </c>
      <c r="E11" s="53">
        <v>1</v>
      </c>
      <c r="F11" s="69">
        <f>'INDICADOR 528'!R51</f>
        <v>0</v>
      </c>
      <c r="G11" s="67">
        <f>'INDICADOR 528'!F52</f>
        <v>1</v>
      </c>
      <c r="H11" s="67">
        <v>1</v>
      </c>
      <c r="I11" s="67">
        <f>'INDICADOR 528'!H52</f>
        <v>0</v>
      </c>
      <c r="J11" s="67">
        <v>0</v>
      </c>
      <c r="K11" s="67">
        <f>'INDICADOR 528'!R50</f>
        <v>1</v>
      </c>
      <c r="L11" s="68">
        <f t="shared" si="0"/>
        <v>1</v>
      </c>
    </row>
    <row r="12" spans="2:12" ht="27.75" customHeight="1" thickBot="1">
      <c r="B12" s="57"/>
      <c r="C12" s="214" t="s">
        <v>59</v>
      </c>
      <c r="D12" s="215"/>
      <c r="E12" s="215"/>
      <c r="F12" s="215"/>
      <c r="G12" s="215"/>
      <c r="H12" s="215"/>
      <c r="I12" s="215"/>
      <c r="J12" s="216"/>
      <c r="K12" s="58"/>
      <c r="L12" s="59"/>
    </row>
    <row r="13" spans="2:12" ht="15.75" thickBot="1">
      <c r="B13" s="42"/>
      <c r="C13" s="42"/>
      <c r="D13" s="42"/>
      <c r="E13" s="42"/>
      <c r="F13" s="42"/>
      <c r="G13" s="42"/>
      <c r="H13" s="42"/>
      <c r="I13" s="42"/>
      <c r="J13" s="42"/>
      <c r="K13" s="42"/>
      <c r="L13" s="42"/>
    </row>
    <row r="14" spans="2:12" ht="15.75" hidden="1" customHeight="1">
      <c r="B14" s="42"/>
      <c r="C14" s="42"/>
      <c r="D14" s="42"/>
      <c r="E14" s="42"/>
      <c r="F14" s="42"/>
      <c r="G14" s="42"/>
      <c r="H14" s="42"/>
      <c r="I14" s="42"/>
      <c r="J14" s="42"/>
      <c r="K14" s="42"/>
      <c r="L14" s="42"/>
    </row>
    <row r="15" spans="2:12" ht="15.75" customHeight="1" thickBot="1">
      <c r="B15" s="226" t="s">
        <v>60</v>
      </c>
      <c r="C15" s="215"/>
      <c r="D15" s="215"/>
      <c r="E15" s="215"/>
      <c r="F15" s="215"/>
      <c r="G15" s="215"/>
      <c r="H15" s="215"/>
      <c r="I15" s="215"/>
      <c r="J15" s="215"/>
      <c r="K15" s="215"/>
      <c r="L15" s="216"/>
    </row>
    <row r="16" spans="2:12" ht="15.75" customHeight="1">
      <c r="B16" s="227" t="s">
        <v>97</v>
      </c>
      <c r="C16" s="228"/>
      <c r="D16" s="228"/>
      <c r="E16" s="228"/>
      <c r="F16" s="228"/>
      <c r="G16" s="228"/>
      <c r="H16" s="228"/>
      <c r="I16" s="228"/>
      <c r="J16" s="228"/>
      <c r="K16" s="228"/>
      <c r="L16" s="229"/>
    </row>
    <row r="17" spans="2:12" ht="15.75" customHeight="1">
      <c r="B17" s="230"/>
      <c r="C17" s="228"/>
      <c r="D17" s="228"/>
      <c r="E17" s="228"/>
      <c r="F17" s="228"/>
      <c r="G17" s="228"/>
      <c r="H17" s="228"/>
      <c r="I17" s="228"/>
      <c r="J17" s="228"/>
      <c r="K17" s="228"/>
      <c r="L17" s="229"/>
    </row>
    <row r="18" spans="2:12" ht="15.75" customHeight="1">
      <c r="B18" s="230"/>
      <c r="C18" s="228"/>
      <c r="D18" s="228"/>
      <c r="E18" s="228"/>
      <c r="F18" s="228"/>
      <c r="G18" s="228"/>
      <c r="H18" s="228"/>
      <c r="I18" s="228"/>
      <c r="J18" s="228"/>
      <c r="K18" s="228"/>
      <c r="L18" s="229"/>
    </row>
    <row r="19" spans="2:12" ht="15.75" customHeight="1">
      <c r="B19" s="230"/>
      <c r="C19" s="228"/>
      <c r="D19" s="228"/>
      <c r="E19" s="228"/>
      <c r="F19" s="228"/>
      <c r="G19" s="228"/>
      <c r="H19" s="228"/>
      <c r="I19" s="228"/>
      <c r="J19" s="228"/>
      <c r="K19" s="228"/>
      <c r="L19" s="229"/>
    </row>
    <row r="20" spans="2:12" ht="15.75" customHeight="1" thickBot="1">
      <c r="B20" s="219"/>
      <c r="C20" s="220"/>
      <c r="D20" s="220"/>
      <c r="E20" s="220"/>
      <c r="F20" s="220"/>
      <c r="G20" s="220"/>
      <c r="H20" s="220"/>
      <c r="I20" s="220"/>
      <c r="J20" s="220"/>
      <c r="K20" s="220"/>
      <c r="L20" s="223"/>
    </row>
    <row r="21" spans="2:12" ht="15.75" customHeight="1" thickBot="1">
      <c r="B21" s="60"/>
      <c r="C21" s="42"/>
      <c r="D21" s="42"/>
      <c r="E21" s="42"/>
      <c r="F21" s="42"/>
      <c r="G21" s="42"/>
      <c r="H21" s="42"/>
      <c r="I21" s="42"/>
      <c r="J21" s="42"/>
      <c r="K21" s="42"/>
      <c r="L21" s="42"/>
    </row>
    <row r="22" spans="2:12" ht="15.75" customHeight="1" thickBot="1">
      <c r="B22" s="226" t="s">
        <v>61</v>
      </c>
      <c r="C22" s="215"/>
      <c r="D22" s="215"/>
      <c r="E22" s="215"/>
      <c r="F22" s="215"/>
      <c r="G22" s="215"/>
      <c r="H22" s="215"/>
      <c r="I22" s="215"/>
      <c r="J22" s="215"/>
      <c r="K22" s="215"/>
      <c r="L22" s="216"/>
    </row>
    <row r="23" spans="2:12" ht="15.75" customHeight="1">
      <c r="B23" s="227" t="s">
        <v>96</v>
      </c>
      <c r="C23" s="228"/>
      <c r="D23" s="228"/>
      <c r="E23" s="228"/>
      <c r="F23" s="228"/>
      <c r="G23" s="228"/>
      <c r="H23" s="228"/>
      <c r="I23" s="228"/>
      <c r="J23" s="228"/>
      <c r="K23" s="228"/>
      <c r="L23" s="229"/>
    </row>
    <row r="24" spans="2:12" ht="15.75" customHeight="1">
      <c r="B24" s="230"/>
      <c r="C24" s="228"/>
      <c r="D24" s="228"/>
      <c r="E24" s="228"/>
      <c r="F24" s="228"/>
      <c r="G24" s="228"/>
      <c r="H24" s="228"/>
      <c r="I24" s="228"/>
      <c r="J24" s="228"/>
      <c r="K24" s="228"/>
      <c r="L24" s="229"/>
    </row>
    <row r="25" spans="2:12" ht="17.25" customHeight="1">
      <c r="B25" s="230"/>
      <c r="C25" s="228"/>
      <c r="D25" s="228"/>
      <c r="E25" s="228"/>
      <c r="F25" s="228"/>
      <c r="G25" s="228"/>
      <c r="H25" s="228"/>
      <c r="I25" s="228"/>
      <c r="J25" s="228"/>
      <c r="K25" s="228"/>
      <c r="L25" s="229"/>
    </row>
    <row r="26" spans="2:12" ht="18" customHeight="1">
      <c r="B26" s="230"/>
      <c r="C26" s="228"/>
      <c r="D26" s="228"/>
      <c r="E26" s="228"/>
      <c r="F26" s="228"/>
      <c r="G26" s="228"/>
      <c r="H26" s="228"/>
      <c r="I26" s="228"/>
      <c r="J26" s="228"/>
      <c r="K26" s="228"/>
      <c r="L26" s="229"/>
    </row>
    <row r="27" spans="2:12" ht="15.75" customHeight="1" thickBot="1">
      <c r="B27" s="219"/>
      <c r="C27" s="220"/>
      <c r="D27" s="220"/>
      <c r="E27" s="220"/>
      <c r="F27" s="220"/>
      <c r="G27" s="220"/>
      <c r="H27" s="220"/>
      <c r="I27" s="220"/>
      <c r="J27" s="220"/>
      <c r="K27" s="220"/>
      <c r="L27" s="223"/>
    </row>
    <row r="28" spans="2:12" ht="15.75" customHeight="1" thickBot="1">
      <c r="B28" s="42"/>
      <c r="C28" s="42"/>
      <c r="D28" s="42"/>
      <c r="E28" s="42"/>
      <c r="F28" s="42"/>
      <c r="G28" s="42"/>
      <c r="H28" s="42"/>
      <c r="I28" s="42"/>
      <c r="J28" s="42"/>
      <c r="K28" s="42"/>
      <c r="L28" s="42"/>
    </row>
    <row r="29" spans="2:12" ht="15.75" customHeight="1" thickBot="1">
      <c r="B29" s="226" t="s">
        <v>62</v>
      </c>
      <c r="C29" s="215"/>
      <c r="D29" s="215"/>
      <c r="E29" s="215"/>
      <c r="F29" s="215"/>
      <c r="G29" s="215"/>
      <c r="H29" s="215"/>
      <c r="I29" s="215"/>
      <c r="J29" s="215"/>
      <c r="K29" s="215"/>
      <c r="L29" s="216"/>
    </row>
    <row r="30" spans="2:12" ht="15.75" customHeight="1">
      <c r="B30" s="227"/>
      <c r="C30" s="228"/>
      <c r="D30" s="228"/>
      <c r="E30" s="228"/>
      <c r="F30" s="228"/>
      <c r="G30" s="228"/>
      <c r="H30" s="228"/>
      <c r="I30" s="228"/>
      <c r="J30" s="228"/>
      <c r="K30" s="228"/>
      <c r="L30" s="229"/>
    </row>
    <row r="31" spans="2:12" ht="15.75" customHeight="1">
      <c r="B31" s="230"/>
      <c r="C31" s="228"/>
      <c r="D31" s="228"/>
      <c r="E31" s="228"/>
      <c r="F31" s="228"/>
      <c r="G31" s="228"/>
      <c r="H31" s="228"/>
      <c r="I31" s="228"/>
      <c r="J31" s="228"/>
      <c r="K31" s="228"/>
      <c r="L31" s="229"/>
    </row>
    <row r="32" spans="2:12" ht="15.75" customHeight="1">
      <c r="B32" s="230"/>
      <c r="C32" s="228"/>
      <c r="D32" s="228"/>
      <c r="E32" s="228"/>
      <c r="F32" s="228"/>
      <c r="G32" s="228"/>
      <c r="H32" s="228"/>
      <c r="I32" s="228"/>
      <c r="J32" s="228"/>
      <c r="K32" s="228"/>
      <c r="L32" s="229"/>
    </row>
    <row r="33" spans="2:12" ht="15.75" customHeight="1">
      <c r="B33" s="230"/>
      <c r="C33" s="228"/>
      <c r="D33" s="228"/>
      <c r="E33" s="228"/>
      <c r="F33" s="228"/>
      <c r="G33" s="228"/>
      <c r="H33" s="228"/>
      <c r="I33" s="228"/>
      <c r="J33" s="228"/>
      <c r="K33" s="228"/>
      <c r="L33" s="229"/>
    </row>
    <row r="34" spans="2:12" ht="15.75" customHeight="1" thickBot="1">
      <c r="B34" s="219"/>
      <c r="C34" s="220"/>
      <c r="D34" s="220"/>
      <c r="E34" s="220"/>
      <c r="F34" s="220"/>
      <c r="G34" s="220"/>
      <c r="H34" s="220"/>
      <c r="I34" s="220"/>
      <c r="J34" s="220"/>
      <c r="K34" s="220"/>
      <c r="L34" s="223"/>
    </row>
    <row r="35" spans="2:12" ht="15.75" customHeight="1" thickBot="1">
      <c r="B35" s="42"/>
      <c r="C35" s="42"/>
      <c r="D35" s="42"/>
      <c r="E35" s="42"/>
      <c r="F35" s="42"/>
      <c r="G35" s="42"/>
      <c r="H35" s="42"/>
      <c r="I35" s="42"/>
      <c r="J35" s="42"/>
      <c r="K35" s="42"/>
      <c r="L35" s="42"/>
    </row>
    <row r="36" spans="2:12" ht="15.75" customHeight="1" thickBot="1">
      <c r="B36" s="226" t="s">
        <v>63</v>
      </c>
      <c r="C36" s="215"/>
      <c r="D36" s="215"/>
      <c r="E36" s="215"/>
      <c r="F36" s="215"/>
      <c r="G36" s="215"/>
      <c r="H36" s="215"/>
      <c r="I36" s="215"/>
      <c r="J36" s="215"/>
      <c r="K36" s="215"/>
      <c r="L36" s="216"/>
    </row>
    <row r="37" spans="2:12" ht="15.75" customHeight="1">
      <c r="B37" s="227"/>
      <c r="C37" s="228"/>
      <c r="D37" s="228"/>
      <c r="E37" s="228"/>
      <c r="F37" s="228"/>
      <c r="G37" s="228"/>
      <c r="H37" s="228"/>
      <c r="I37" s="228"/>
      <c r="J37" s="228"/>
      <c r="K37" s="228"/>
      <c r="L37" s="229"/>
    </row>
    <row r="38" spans="2:12" ht="15.75" customHeight="1">
      <c r="B38" s="230"/>
      <c r="C38" s="228"/>
      <c r="D38" s="228"/>
      <c r="E38" s="228"/>
      <c r="F38" s="228"/>
      <c r="G38" s="228"/>
      <c r="H38" s="228"/>
      <c r="I38" s="228"/>
      <c r="J38" s="228"/>
      <c r="K38" s="228"/>
      <c r="L38" s="229"/>
    </row>
    <row r="39" spans="2:12" ht="15.75" customHeight="1">
      <c r="B39" s="230"/>
      <c r="C39" s="228"/>
      <c r="D39" s="228"/>
      <c r="E39" s="228"/>
      <c r="F39" s="228"/>
      <c r="G39" s="228"/>
      <c r="H39" s="228"/>
      <c r="I39" s="228"/>
      <c r="J39" s="228"/>
      <c r="K39" s="228"/>
      <c r="L39" s="229"/>
    </row>
    <row r="40" spans="2:12" ht="15.75" customHeight="1">
      <c r="B40" s="230"/>
      <c r="C40" s="228"/>
      <c r="D40" s="228"/>
      <c r="E40" s="228"/>
      <c r="F40" s="228"/>
      <c r="G40" s="228"/>
      <c r="H40" s="228"/>
      <c r="I40" s="228"/>
      <c r="J40" s="228"/>
      <c r="K40" s="228"/>
      <c r="L40" s="229"/>
    </row>
    <row r="41" spans="2:12" ht="15.75" customHeight="1" thickBot="1">
      <c r="B41" s="219"/>
      <c r="C41" s="220"/>
      <c r="D41" s="220"/>
      <c r="E41" s="220"/>
      <c r="F41" s="220"/>
      <c r="G41" s="220"/>
      <c r="H41" s="220"/>
      <c r="I41" s="220"/>
      <c r="J41" s="220"/>
      <c r="K41" s="220"/>
      <c r="L41" s="223"/>
    </row>
    <row r="42" spans="2:12" ht="15.75" customHeight="1">
      <c r="B42" s="42"/>
      <c r="C42" s="42"/>
      <c r="D42" s="42"/>
      <c r="E42" s="42"/>
      <c r="F42" s="42"/>
      <c r="G42" s="42"/>
      <c r="H42" s="42"/>
      <c r="I42" s="42"/>
      <c r="J42" s="42"/>
      <c r="K42" s="42"/>
      <c r="L42" s="42"/>
    </row>
    <row r="43" spans="2:12" ht="15.75" customHeight="1">
      <c r="B43" s="42"/>
      <c r="C43" s="42"/>
      <c r="D43" s="42"/>
      <c r="E43" s="42"/>
      <c r="F43" s="42"/>
      <c r="G43" s="42"/>
      <c r="H43" s="42"/>
      <c r="I43" s="42"/>
      <c r="J43" s="42"/>
      <c r="K43" s="42"/>
      <c r="L43" s="42"/>
    </row>
    <row r="44" spans="2:12" ht="15.75" customHeight="1">
      <c r="B44" s="42"/>
      <c r="C44" s="42"/>
      <c r="D44" s="42"/>
      <c r="E44" s="42"/>
      <c r="F44" s="42"/>
      <c r="G44" s="42"/>
      <c r="H44" s="42"/>
      <c r="I44" s="42"/>
      <c r="J44" s="42"/>
      <c r="K44" s="42"/>
      <c r="L44" s="42"/>
    </row>
    <row r="45" spans="2:12" ht="15.75" customHeight="1">
      <c r="B45" s="42"/>
      <c r="C45" s="42"/>
      <c r="D45" s="42"/>
      <c r="E45" s="42"/>
      <c r="F45" s="42"/>
      <c r="G45" s="42"/>
      <c r="H45" s="42"/>
      <c r="I45" s="42"/>
      <c r="J45" s="42"/>
      <c r="K45" s="42"/>
      <c r="L45" s="42"/>
    </row>
    <row r="46" spans="2:12" ht="15.75" customHeight="1">
      <c r="B46" s="42"/>
      <c r="C46" s="42"/>
      <c r="D46" s="42"/>
      <c r="E46" s="42"/>
      <c r="F46" s="42"/>
      <c r="G46" s="42"/>
      <c r="H46" s="42"/>
      <c r="I46" s="42"/>
      <c r="J46" s="42"/>
      <c r="K46" s="42"/>
      <c r="L46" s="42"/>
    </row>
    <row r="47" spans="2:12" ht="15.75" customHeight="1">
      <c r="B47" s="42"/>
      <c r="C47" s="42"/>
      <c r="D47" s="42"/>
      <c r="E47" s="42"/>
      <c r="F47" s="42"/>
      <c r="G47" s="42"/>
      <c r="H47" s="42"/>
      <c r="I47" s="42"/>
      <c r="J47" s="42"/>
      <c r="K47" s="42"/>
      <c r="L47" s="42"/>
    </row>
    <row r="48" spans="2:12" ht="15.75" customHeight="1">
      <c r="B48" s="42"/>
      <c r="C48" s="42"/>
      <c r="D48" s="42"/>
      <c r="E48" s="42"/>
      <c r="F48" s="42"/>
      <c r="G48" s="42"/>
      <c r="H48" s="42"/>
      <c r="I48" s="42"/>
      <c r="J48" s="42"/>
      <c r="K48" s="42"/>
      <c r="L48" s="42"/>
    </row>
    <row r="49" spans="2:12" ht="15.75" customHeight="1">
      <c r="B49" s="42"/>
      <c r="C49" s="42"/>
      <c r="D49" s="42"/>
      <c r="E49" s="42"/>
      <c r="F49" s="42"/>
      <c r="G49" s="42"/>
      <c r="H49" s="42"/>
      <c r="I49" s="42"/>
      <c r="J49" s="42"/>
      <c r="K49" s="42"/>
      <c r="L49" s="42"/>
    </row>
    <row r="50" spans="2:12" ht="15.75" customHeight="1">
      <c r="B50" s="42"/>
      <c r="C50" s="42"/>
      <c r="D50" s="42"/>
      <c r="E50" s="42"/>
      <c r="F50" s="42"/>
      <c r="G50" s="42"/>
      <c r="H50" s="42"/>
      <c r="I50" s="42"/>
      <c r="J50" s="42"/>
      <c r="K50" s="42"/>
      <c r="L50" s="42"/>
    </row>
    <row r="51" spans="2:12" ht="15.75" customHeight="1">
      <c r="B51" s="42"/>
      <c r="C51" s="42"/>
      <c r="D51" s="42"/>
      <c r="E51" s="42"/>
      <c r="F51" s="42"/>
      <c r="G51" s="42"/>
      <c r="H51" s="42"/>
      <c r="I51" s="42"/>
      <c r="J51" s="42"/>
      <c r="K51" s="42"/>
      <c r="L51" s="42"/>
    </row>
    <row r="52" spans="2:12" ht="15.75" customHeight="1">
      <c r="B52" s="42"/>
      <c r="C52" s="42"/>
      <c r="D52" s="42"/>
      <c r="E52" s="42"/>
      <c r="F52" s="42"/>
      <c r="G52" s="42"/>
      <c r="H52" s="42"/>
      <c r="I52" s="42"/>
      <c r="J52" s="42"/>
      <c r="K52" s="42"/>
      <c r="L52" s="42"/>
    </row>
    <row r="53" spans="2:12" ht="15.75" customHeight="1">
      <c r="B53" s="42"/>
      <c r="C53" s="42"/>
      <c r="D53" s="42"/>
      <c r="E53" s="42"/>
      <c r="F53" s="42"/>
      <c r="G53" s="42"/>
      <c r="H53" s="42"/>
      <c r="I53" s="42"/>
      <c r="J53" s="42"/>
      <c r="K53" s="42"/>
      <c r="L53" s="42"/>
    </row>
    <row r="54" spans="2:12" ht="15.75" customHeight="1">
      <c r="B54" s="42"/>
      <c r="C54" s="42"/>
      <c r="D54" s="42"/>
      <c r="E54" s="42"/>
      <c r="F54" s="42"/>
      <c r="G54" s="42"/>
      <c r="H54" s="42"/>
      <c r="I54" s="42"/>
      <c r="J54" s="42"/>
      <c r="K54" s="42"/>
      <c r="L54" s="42"/>
    </row>
    <row r="55" spans="2:12" ht="15.75" customHeight="1">
      <c r="B55" s="42"/>
      <c r="C55" s="42"/>
      <c r="D55" s="42"/>
      <c r="E55" s="42"/>
      <c r="F55" s="42"/>
      <c r="G55" s="42"/>
      <c r="H55" s="42"/>
      <c r="I55" s="42"/>
      <c r="J55" s="42"/>
      <c r="K55" s="42"/>
      <c r="L55" s="42"/>
    </row>
    <row r="56" spans="2:12" ht="15.75" customHeight="1">
      <c r="B56" s="42"/>
      <c r="C56" s="42"/>
      <c r="D56" s="42"/>
      <c r="E56" s="42"/>
      <c r="F56" s="42"/>
      <c r="G56" s="42"/>
      <c r="H56" s="42"/>
      <c r="I56" s="42"/>
      <c r="J56" s="42"/>
      <c r="K56" s="42"/>
      <c r="L56" s="42"/>
    </row>
    <row r="57" spans="2:12" ht="15.75" customHeight="1">
      <c r="B57" s="42"/>
      <c r="C57" s="42"/>
      <c r="D57" s="42"/>
      <c r="E57" s="42"/>
      <c r="F57" s="42"/>
      <c r="G57" s="42"/>
      <c r="H57" s="42"/>
      <c r="I57" s="42"/>
      <c r="J57" s="42"/>
      <c r="K57" s="42"/>
      <c r="L57" s="42"/>
    </row>
    <row r="58" spans="2:12" ht="15.75" customHeight="1">
      <c r="B58" s="42"/>
      <c r="C58" s="42"/>
      <c r="D58" s="42"/>
      <c r="E58" s="42"/>
      <c r="F58" s="42"/>
      <c r="G58" s="42"/>
      <c r="H58" s="42"/>
      <c r="I58" s="42"/>
      <c r="J58" s="42"/>
      <c r="K58" s="42"/>
      <c r="L58" s="42"/>
    </row>
    <row r="59" spans="2:12" ht="15.75" customHeight="1">
      <c r="B59" s="42"/>
      <c r="C59" s="42"/>
      <c r="D59" s="42"/>
      <c r="E59" s="42"/>
      <c r="F59" s="42"/>
      <c r="G59" s="42"/>
      <c r="H59" s="42"/>
      <c r="I59" s="42"/>
      <c r="J59" s="42"/>
      <c r="K59" s="42"/>
      <c r="L59" s="42"/>
    </row>
    <row r="60" spans="2:12" ht="15.75" customHeight="1">
      <c r="B60" s="42"/>
      <c r="C60" s="42"/>
      <c r="D60" s="42"/>
      <c r="E60" s="42"/>
      <c r="F60" s="42"/>
      <c r="G60" s="42"/>
      <c r="H60" s="42"/>
      <c r="I60" s="42"/>
      <c r="J60" s="42"/>
      <c r="K60" s="42"/>
      <c r="L60" s="42"/>
    </row>
    <row r="61" spans="2:12" ht="15.75" customHeight="1">
      <c r="B61" s="42"/>
      <c r="C61" s="42"/>
      <c r="D61" s="42"/>
      <c r="E61" s="42"/>
      <c r="F61" s="42"/>
      <c r="G61" s="42"/>
      <c r="H61" s="42"/>
      <c r="I61" s="42"/>
      <c r="J61" s="42"/>
      <c r="K61" s="42"/>
      <c r="L61" s="42"/>
    </row>
    <row r="62" spans="2:12" ht="15.75" customHeight="1">
      <c r="B62" s="42"/>
      <c r="C62" s="42"/>
      <c r="D62" s="42"/>
      <c r="E62" s="42"/>
      <c r="F62" s="42"/>
      <c r="G62" s="42"/>
      <c r="H62" s="42"/>
      <c r="I62" s="42"/>
      <c r="J62" s="42"/>
      <c r="K62" s="42"/>
      <c r="L62" s="42"/>
    </row>
    <row r="63" spans="2:12" ht="15.75" customHeight="1">
      <c r="B63" s="42"/>
      <c r="C63" s="42"/>
      <c r="D63" s="42"/>
      <c r="E63" s="42"/>
      <c r="F63" s="42"/>
      <c r="G63" s="42"/>
      <c r="H63" s="42"/>
      <c r="I63" s="42"/>
      <c r="J63" s="42"/>
      <c r="K63" s="42"/>
      <c r="L63" s="42"/>
    </row>
    <row r="64" spans="2:12" ht="15.75" customHeight="1">
      <c r="B64" s="42"/>
      <c r="C64" s="42"/>
      <c r="D64" s="42"/>
      <c r="E64" s="42"/>
      <c r="F64" s="42"/>
      <c r="G64" s="42"/>
      <c r="H64" s="42"/>
      <c r="I64" s="42"/>
      <c r="J64" s="42"/>
      <c r="K64" s="42"/>
      <c r="L64" s="42"/>
    </row>
    <row r="65" spans="2:12" ht="15.75" customHeight="1">
      <c r="B65" s="42"/>
      <c r="C65" s="42"/>
      <c r="D65" s="42"/>
      <c r="E65" s="42"/>
      <c r="F65" s="42"/>
      <c r="G65" s="42"/>
      <c r="H65" s="42"/>
      <c r="I65" s="42"/>
      <c r="J65" s="42"/>
      <c r="K65" s="42"/>
      <c r="L65" s="42"/>
    </row>
    <row r="66" spans="2:12" ht="15.75" customHeight="1">
      <c r="B66" s="42"/>
      <c r="C66" s="42"/>
      <c r="D66" s="42"/>
      <c r="E66" s="42"/>
      <c r="F66" s="42"/>
      <c r="G66" s="42"/>
      <c r="H66" s="42"/>
      <c r="I66" s="42"/>
      <c r="J66" s="42"/>
      <c r="K66" s="42"/>
      <c r="L66" s="42"/>
    </row>
    <row r="67" spans="2:12" ht="15.75" customHeight="1">
      <c r="B67" s="42"/>
      <c r="C67" s="42"/>
      <c r="D67" s="42"/>
      <c r="E67" s="42"/>
      <c r="F67" s="42"/>
      <c r="G67" s="42"/>
      <c r="H67" s="42"/>
      <c r="I67" s="42"/>
      <c r="J67" s="42"/>
      <c r="K67" s="42"/>
      <c r="L67" s="42"/>
    </row>
    <row r="68" spans="2:12" ht="15.75" customHeight="1">
      <c r="B68" s="42"/>
      <c r="C68" s="42"/>
      <c r="D68" s="42"/>
      <c r="E68" s="42"/>
      <c r="F68" s="42"/>
      <c r="G68" s="42"/>
      <c r="H68" s="42"/>
      <c r="I68" s="42"/>
      <c r="J68" s="42"/>
      <c r="K68" s="42"/>
      <c r="L68" s="42"/>
    </row>
    <row r="69" spans="2:12" ht="15.75" customHeight="1">
      <c r="B69" s="42"/>
      <c r="C69" s="42"/>
      <c r="D69" s="42"/>
      <c r="E69" s="42"/>
      <c r="F69" s="42"/>
      <c r="G69" s="42"/>
      <c r="H69" s="42"/>
      <c r="I69" s="42"/>
      <c r="J69" s="42"/>
      <c r="K69" s="42"/>
      <c r="L69" s="42"/>
    </row>
    <row r="70" spans="2:12" ht="15.75" customHeight="1">
      <c r="B70" s="42"/>
      <c r="C70" s="42"/>
      <c r="D70" s="42"/>
      <c r="E70" s="42"/>
      <c r="F70" s="42"/>
      <c r="G70" s="42"/>
      <c r="H70" s="42"/>
      <c r="I70" s="42"/>
      <c r="J70" s="42"/>
      <c r="K70" s="42"/>
      <c r="L70" s="42"/>
    </row>
    <row r="71" spans="2:12" ht="15.75" customHeight="1">
      <c r="B71" s="42"/>
      <c r="C71" s="42"/>
      <c r="D71" s="42"/>
      <c r="E71" s="42"/>
      <c r="F71" s="42"/>
      <c r="G71" s="42"/>
      <c r="H71" s="42"/>
      <c r="I71" s="42"/>
      <c r="J71" s="42"/>
      <c r="K71" s="42"/>
      <c r="L71" s="42"/>
    </row>
    <row r="72" spans="2:12" ht="15.75" customHeight="1">
      <c r="B72" s="42"/>
      <c r="C72" s="42"/>
      <c r="D72" s="42"/>
      <c r="E72" s="42"/>
      <c r="F72" s="42"/>
      <c r="G72" s="42"/>
      <c r="H72" s="42"/>
      <c r="I72" s="42"/>
      <c r="J72" s="42"/>
      <c r="K72" s="42"/>
      <c r="L72" s="42"/>
    </row>
    <row r="73" spans="2:12" ht="15.75" customHeight="1">
      <c r="B73" s="42"/>
      <c r="C73" s="42"/>
      <c r="D73" s="42"/>
      <c r="E73" s="42"/>
      <c r="F73" s="42"/>
      <c r="G73" s="42"/>
      <c r="H73" s="42"/>
      <c r="I73" s="42"/>
      <c r="J73" s="42"/>
      <c r="K73" s="42"/>
      <c r="L73" s="42"/>
    </row>
    <row r="74" spans="2:12" ht="15.75" customHeight="1">
      <c r="B74" s="42"/>
      <c r="C74" s="42"/>
      <c r="D74" s="42"/>
      <c r="E74" s="42"/>
      <c r="F74" s="42"/>
      <c r="G74" s="42"/>
      <c r="H74" s="42"/>
      <c r="I74" s="42"/>
      <c r="J74" s="42"/>
      <c r="K74" s="42"/>
      <c r="L74" s="42"/>
    </row>
    <row r="75" spans="2:12" ht="15.75" customHeight="1">
      <c r="B75" s="42"/>
      <c r="C75" s="42"/>
      <c r="D75" s="42"/>
      <c r="E75" s="42"/>
      <c r="F75" s="42"/>
      <c r="G75" s="42"/>
      <c r="H75" s="42"/>
      <c r="I75" s="42"/>
      <c r="J75" s="42"/>
      <c r="K75" s="42"/>
      <c r="L75" s="42"/>
    </row>
    <row r="76" spans="2:12" ht="15.75" customHeight="1">
      <c r="B76" s="42"/>
      <c r="C76" s="42"/>
      <c r="D76" s="42"/>
      <c r="E76" s="42"/>
      <c r="F76" s="42"/>
      <c r="G76" s="42"/>
      <c r="H76" s="42"/>
      <c r="I76" s="42"/>
      <c r="J76" s="42"/>
      <c r="K76" s="42"/>
      <c r="L76" s="42"/>
    </row>
    <row r="77" spans="2:12" ht="15.75" customHeight="1">
      <c r="B77" s="42"/>
      <c r="C77" s="42"/>
      <c r="D77" s="42"/>
      <c r="E77" s="42"/>
      <c r="F77" s="42"/>
      <c r="G77" s="42"/>
      <c r="H77" s="42"/>
      <c r="I77" s="42"/>
      <c r="J77" s="42"/>
      <c r="K77" s="42"/>
      <c r="L77" s="42"/>
    </row>
    <row r="78" spans="2:12" ht="15.75" customHeight="1">
      <c r="B78" s="42"/>
      <c r="C78" s="42"/>
      <c r="D78" s="42"/>
      <c r="E78" s="42"/>
      <c r="F78" s="42"/>
      <c r="G78" s="42"/>
      <c r="H78" s="42"/>
      <c r="I78" s="42"/>
      <c r="J78" s="42"/>
      <c r="K78" s="42"/>
      <c r="L78" s="42"/>
    </row>
    <row r="79" spans="2:12" ht="15.75" customHeight="1">
      <c r="B79" s="42"/>
      <c r="C79" s="42"/>
      <c r="D79" s="42"/>
      <c r="E79" s="42"/>
      <c r="F79" s="42"/>
      <c r="G79" s="42"/>
      <c r="H79" s="42"/>
      <c r="I79" s="42"/>
      <c r="J79" s="42"/>
      <c r="K79" s="42"/>
      <c r="L79" s="42"/>
    </row>
    <row r="80" spans="2:12" ht="15.75" customHeight="1">
      <c r="B80" s="42"/>
      <c r="C80" s="42"/>
      <c r="D80" s="42"/>
      <c r="E80" s="42"/>
      <c r="F80" s="42"/>
      <c r="G80" s="42"/>
      <c r="H80" s="42"/>
      <c r="I80" s="42"/>
      <c r="J80" s="42"/>
      <c r="K80" s="42"/>
      <c r="L80" s="42"/>
    </row>
    <row r="81" spans="2:12" ht="15.75" customHeight="1">
      <c r="B81" s="42"/>
      <c r="C81" s="42"/>
      <c r="D81" s="42"/>
      <c r="E81" s="42"/>
      <c r="F81" s="42"/>
      <c r="G81" s="42"/>
      <c r="H81" s="42"/>
      <c r="I81" s="42"/>
      <c r="J81" s="42"/>
      <c r="K81" s="42"/>
      <c r="L81" s="42"/>
    </row>
    <row r="82" spans="2:12" ht="15.75" customHeight="1">
      <c r="B82" s="42"/>
      <c r="C82" s="42"/>
      <c r="D82" s="42"/>
      <c r="E82" s="42"/>
      <c r="F82" s="42"/>
      <c r="G82" s="42"/>
      <c r="H82" s="42"/>
      <c r="I82" s="42"/>
      <c r="J82" s="42"/>
      <c r="K82" s="42"/>
      <c r="L82" s="42"/>
    </row>
    <row r="83" spans="2:12" ht="15.75" customHeight="1">
      <c r="B83" s="42"/>
      <c r="C83" s="42"/>
      <c r="D83" s="42"/>
      <c r="E83" s="42"/>
      <c r="F83" s="42"/>
      <c r="G83" s="42"/>
      <c r="H83" s="42"/>
      <c r="I83" s="42"/>
      <c r="J83" s="42"/>
      <c r="K83" s="42"/>
      <c r="L83" s="42"/>
    </row>
    <row r="84" spans="2:12" ht="15.75" customHeight="1">
      <c r="B84" s="42"/>
      <c r="C84" s="42"/>
      <c r="D84" s="42"/>
      <c r="E84" s="42"/>
      <c r="F84" s="42"/>
      <c r="G84" s="42"/>
      <c r="H84" s="42"/>
      <c r="I84" s="42"/>
      <c r="J84" s="42"/>
      <c r="K84" s="42"/>
      <c r="L84" s="42"/>
    </row>
    <row r="85" spans="2:12" ht="15.75" customHeight="1">
      <c r="B85" s="42"/>
      <c r="C85" s="42"/>
      <c r="D85" s="42"/>
      <c r="E85" s="42"/>
      <c r="F85" s="42"/>
      <c r="G85" s="42"/>
      <c r="H85" s="42"/>
      <c r="I85" s="42"/>
      <c r="J85" s="42"/>
      <c r="K85" s="42"/>
      <c r="L85" s="42"/>
    </row>
    <row r="86" spans="2:12" ht="15.75" customHeight="1">
      <c r="B86" s="42"/>
      <c r="C86" s="42"/>
      <c r="D86" s="42"/>
      <c r="E86" s="42"/>
      <c r="F86" s="42"/>
      <c r="G86" s="42"/>
      <c r="H86" s="42"/>
      <c r="I86" s="42"/>
      <c r="J86" s="42"/>
      <c r="K86" s="42"/>
      <c r="L86" s="42"/>
    </row>
    <row r="87" spans="2:12" ht="15.75" customHeight="1">
      <c r="B87" s="42"/>
      <c r="C87" s="42"/>
      <c r="D87" s="42"/>
      <c r="E87" s="42"/>
      <c r="F87" s="42"/>
      <c r="G87" s="42"/>
      <c r="H87" s="42"/>
      <c r="I87" s="42"/>
      <c r="J87" s="42"/>
      <c r="K87" s="42"/>
      <c r="L87" s="42"/>
    </row>
    <row r="88" spans="2:12" ht="15.75" customHeight="1">
      <c r="B88" s="42"/>
      <c r="C88" s="42"/>
      <c r="D88" s="42"/>
      <c r="E88" s="42"/>
      <c r="F88" s="42"/>
      <c r="G88" s="42"/>
      <c r="H88" s="42"/>
      <c r="I88" s="42"/>
      <c r="J88" s="42"/>
      <c r="K88" s="42"/>
      <c r="L88" s="42"/>
    </row>
    <row r="89" spans="2:12" ht="15.75" customHeight="1">
      <c r="B89" s="42"/>
      <c r="C89" s="42"/>
      <c r="D89" s="42"/>
      <c r="E89" s="42"/>
      <c r="F89" s="42"/>
      <c r="G89" s="42"/>
      <c r="H89" s="42"/>
      <c r="I89" s="42"/>
      <c r="J89" s="42"/>
      <c r="K89" s="42"/>
      <c r="L89" s="42"/>
    </row>
    <row r="90" spans="2:12" ht="15.75" customHeight="1">
      <c r="B90" s="42"/>
      <c r="C90" s="42"/>
      <c r="D90" s="42"/>
      <c r="E90" s="42"/>
      <c r="F90" s="42"/>
      <c r="G90" s="42"/>
      <c r="H90" s="42"/>
      <c r="I90" s="42"/>
      <c r="J90" s="42"/>
      <c r="K90" s="42"/>
      <c r="L90" s="42"/>
    </row>
    <row r="91" spans="2:12" ht="15.75" customHeight="1">
      <c r="B91" s="42"/>
      <c r="C91" s="42"/>
      <c r="D91" s="42"/>
      <c r="E91" s="42"/>
      <c r="F91" s="42"/>
      <c r="G91" s="42"/>
      <c r="H91" s="42"/>
      <c r="I91" s="42"/>
      <c r="J91" s="42"/>
      <c r="K91" s="42"/>
      <c r="L91" s="42"/>
    </row>
    <row r="92" spans="2:12" ht="15.75" customHeight="1">
      <c r="B92" s="42"/>
      <c r="C92" s="42"/>
      <c r="D92" s="42"/>
      <c r="E92" s="42"/>
      <c r="F92" s="42"/>
      <c r="G92" s="42"/>
      <c r="H92" s="42"/>
      <c r="I92" s="42"/>
      <c r="J92" s="42"/>
      <c r="K92" s="42"/>
      <c r="L92" s="42"/>
    </row>
    <row r="93" spans="2:12" ht="15.75" customHeight="1">
      <c r="B93" s="42"/>
      <c r="C93" s="42"/>
      <c r="D93" s="42"/>
      <c r="E93" s="42"/>
      <c r="F93" s="42"/>
      <c r="G93" s="42"/>
      <c r="H93" s="42"/>
      <c r="I93" s="42"/>
      <c r="J93" s="42"/>
      <c r="K93" s="42"/>
      <c r="L93" s="42"/>
    </row>
    <row r="94" spans="2:12" ht="15.75" customHeight="1">
      <c r="B94" s="42"/>
      <c r="C94" s="42"/>
      <c r="D94" s="42"/>
      <c r="E94" s="42"/>
      <c r="F94" s="42"/>
      <c r="G94" s="42"/>
      <c r="H94" s="42"/>
      <c r="I94" s="42"/>
      <c r="J94" s="42"/>
      <c r="K94" s="42"/>
      <c r="L94" s="42"/>
    </row>
    <row r="95" spans="2:12" ht="15.75" customHeight="1">
      <c r="B95" s="42"/>
      <c r="C95" s="42"/>
      <c r="D95" s="42"/>
      <c r="E95" s="42"/>
      <c r="F95" s="42"/>
      <c r="G95" s="42"/>
      <c r="H95" s="42"/>
      <c r="I95" s="42"/>
      <c r="J95" s="42"/>
      <c r="K95" s="42"/>
      <c r="L95" s="42"/>
    </row>
    <row r="96" spans="2:12" ht="15.75" customHeight="1">
      <c r="B96" s="42"/>
      <c r="C96" s="42"/>
      <c r="D96" s="42"/>
      <c r="E96" s="42"/>
      <c r="F96" s="42"/>
      <c r="G96" s="42"/>
      <c r="H96" s="42"/>
      <c r="I96" s="42"/>
      <c r="J96" s="42"/>
      <c r="K96" s="42"/>
      <c r="L96" s="42"/>
    </row>
    <row r="97" spans="2:12" ht="15.75" customHeight="1">
      <c r="B97" s="42"/>
      <c r="C97" s="42"/>
      <c r="D97" s="42"/>
      <c r="E97" s="42"/>
      <c r="F97" s="42"/>
      <c r="G97" s="42"/>
      <c r="H97" s="42"/>
      <c r="I97" s="42"/>
      <c r="J97" s="42"/>
      <c r="K97" s="42"/>
      <c r="L97" s="42"/>
    </row>
    <row r="98" spans="2:12" ht="15.75" customHeight="1">
      <c r="B98" s="42"/>
      <c r="C98" s="42"/>
      <c r="D98" s="42"/>
      <c r="E98" s="42"/>
      <c r="F98" s="42"/>
      <c r="G98" s="42"/>
      <c r="H98" s="42"/>
      <c r="I98" s="42"/>
      <c r="J98" s="42"/>
      <c r="K98" s="42"/>
      <c r="L98" s="42"/>
    </row>
    <row r="99" spans="2:12" ht="15.75" customHeight="1">
      <c r="B99" s="42"/>
      <c r="C99" s="42"/>
      <c r="D99" s="42"/>
      <c r="E99" s="42"/>
      <c r="F99" s="42"/>
      <c r="G99" s="42"/>
      <c r="H99" s="42"/>
      <c r="I99" s="42"/>
      <c r="J99" s="42"/>
      <c r="K99" s="42"/>
      <c r="L99" s="42"/>
    </row>
    <row r="100" spans="2:12" ht="15.75" customHeight="1">
      <c r="B100" s="42"/>
      <c r="C100" s="42"/>
      <c r="D100" s="42"/>
      <c r="E100" s="42"/>
      <c r="F100" s="42"/>
      <c r="G100" s="42"/>
      <c r="H100" s="42"/>
      <c r="I100" s="42"/>
      <c r="J100" s="42"/>
      <c r="K100" s="42"/>
      <c r="L100" s="42"/>
    </row>
    <row r="101" spans="2:12" ht="15.75" customHeight="1">
      <c r="B101" s="42"/>
      <c r="C101" s="42"/>
      <c r="D101" s="42"/>
      <c r="E101" s="42"/>
      <c r="F101" s="42"/>
      <c r="G101" s="42"/>
      <c r="H101" s="42"/>
      <c r="I101" s="42"/>
      <c r="J101" s="42"/>
      <c r="K101" s="42"/>
      <c r="L101" s="42"/>
    </row>
    <row r="102" spans="2:12" ht="15.75" customHeight="1">
      <c r="B102" s="42"/>
      <c r="C102" s="42"/>
      <c r="D102" s="42"/>
      <c r="E102" s="42"/>
      <c r="F102" s="42"/>
      <c r="G102" s="42"/>
      <c r="H102" s="42"/>
      <c r="I102" s="42"/>
      <c r="J102" s="42"/>
      <c r="K102" s="42"/>
      <c r="L102" s="42"/>
    </row>
    <row r="103" spans="2:12" ht="15.75" customHeight="1">
      <c r="B103" s="42"/>
      <c r="C103" s="42"/>
      <c r="D103" s="42"/>
      <c r="E103" s="42"/>
      <c r="F103" s="42"/>
      <c r="G103" s="42"/>
      <c r="H103" s="42"/>
      <c r="I103" s="42"/>
      <c r="J103" s="42"/>
      <c r="K103" s="42"/>
      <c r="L103" s="42"/>
    </row>
    <row r="104" spans="2:12" ht="15.75" customHeight="1">
      <c r="B104" s="42"/>
      <c r="C104" s="42"/>
      <c r="D104" s="42"/>
      <c r="E104" s="42"/>
      <c r="F104" s="42"/>
      <c r="G104" s="42"/>
      <c r="H104" s="42"/>
      <c r="I104" s="42"/>
      <c r="J104" s="42"/>
      <c r="K104" s="42"/>
      <c r="L104" s="42"/>
    </row>
    <row r="105" spans="2:12" ht="15.75" customHeight="1">
      <c r="B105" s="42"/>
      <c r="C105" s="42"/>
      <c r="D105" s="42"/>
      <c r="E105" s="42"/>
      <c r="F105" s="42"/>
      <c r="G105" s="42"/>
      <c r="H105" s="42"/>
      <c r="I105" s="42"/>
      <c r="J105" s="42"/>
      <c r="K105" s="42"/>
      <c r="L105" s="42"/>
    </row>
    <row r="106" spans="2:12" ht="15.75" customHeight="1">
      <c r="B106" s="42"/>
      <c r="C106" s="42"/>
      <c r="D106" s="42"/>
      <c r="E106" s="42"/>
      <c r="F106" s="42"/>
      <c r="G106" s="42"/>
      <c r="H106" s="42"/>
      <c r="I106" s="42"/>
      <c r="J106" s="42"/>
      <c r="K106" s="42"/>
      <c r="L106" s="42"/>
    </row>
    <row r="107" spans="2:12" ht="15.75" customHeight="1">
      <c r="B107" s="42"/>
      <c r="C107" s="42"/>
      <c r="D107" s="42"/>
      <c r="E107" s="42"/>
      <c r="F107" s="42"/>
      <c r="G107" s="42"/>
      <c r="H107" s="42"/>
      <c r="I107" s="42"/>
      <c r="J107" s="42"/>
      <c r="K107" s="42"/>
      <c r="L107" s="42"/>
    </row>
    <row r="108" spans="2:12" ht="15.75" customHeight="1">
      <c r="B108" s="42"/>
      <c r="C108" s="42"/>
      <c r="D108" s="42"/>
      <c r="E108" s="42"/>
      <c r="F108" s="42"/>
      <c r="G108" s="42"/>
      <c r="H108" s="42"/>
      <c r="I108" s="42"/>
      <c r="J108" s="42"/>
      <c r="K108" s="42"/>
      <c r="L108" s="42"/>
    </row>
    <row r="109" spans="2:12" ht="15.75" customHeight="1">
      <c r="B109" s="42"/>
      <c r="C109" s="42"/>
      <c r="D109" s="42"/>
      <c r="E109" s="42"/>
      <c r="F109" s="42"/>
      <c r="G109" s="42"/>
      <c r="H109" s="42"/>
      <c r="I109" s="42"/>
      <c r="J109" s="42"/>
      <c r="K109" s="42"/>
      <c r="L109" s="42"/>
    </row>
    <row r="110" spans="2:12" ht="15.75" customHeight="1">
      <c r="B110" s="42"/>
      <c r="C110" s="42"/>
      <c r="D110" s="42"/>
      <c r="E110" s="42"/>
      <c r="F110" s="42"/>
      <c r="G110" s="42"/>
      <c r="H110" s="42"/>
      <c r="I110" s="42"/>
      <c r="J110" s="42"/>
      <c r="K110" s="42"/>
      <c r="L110" s="42"/>
    </row>
    <row r="111" spans="2:12" ht="15.75" customHeight="1">
      <c r="B111" s="42"/>
      <c r="C111" s="42"/>
      <c r="D111" s="42"/>
      <c r="E111" s="42"/>
      <c r="F111" s="42"/>
      <c r="G111" s="42"/>
      <c r="H111" s="42"/>
      <c r="I111" s="42"/>
      <c r="J111" s="42"/>
      <c r="K111" s="42"/>
      <c r="L111" s="42"/>
    </row>
    <row r="112" spans="2:12" ht="15.75" customHeight="1">
      <c r="B112" s="42"/>
      <c r="C112" s="42"/>
      <c r="D112" s="42"/>
      <c r="E112" s="42"/>
      <c r="F112" s="42"/>
      <c r="G112" s="42"/>
      <c r="H112" s="42"/>
      <c r="I112" s="42"/>
      <c r="J112" s="42"/>
      <c r="K112" s="42"/>
      <c r="L112" s="42"/>
    </row>
    <row r="113" spans="2:12" ht="15.75" customHeight="1">
      <c r="B113" s="42"/>
      <c r="C113" s="42"/>
      <c r="D113" s="42"/>
      <c r="E113" s="42"/>
      <c r="F113" s="42"/>
      <c r="G113" s="42"/>
      <c r="H113" s="42"/>
      <c r="I113" s="42"/>
      <c r="J113" s="42"/>
      <c r="K113" s="42"/>
      <c r="L113" s="42"/>
    </row>
    <row r="114" spans="2:12" ht="15.75" customHeight="1">
      <c r="B114" s="42"/>
      <c r="C114" s="42"/>
      <c r="D114" s="42"/>
      <c r="E114" s="42"/>
      <c r="F114" s="42"/>
      <c r="G114" s="42"/>
      <c r="H114" s="42"/>
      <c r="I114" s="42"/>
      <c r="J114" s="42"/>
      <c r="K114" s="42"/>
      <c r="L114" s="42"/>
    </row>
    <row r="115" spans="2:12" ht="15.75" customHeight="1">
      <c r="B115" s="42"/>
      <c r="C115" s="42"/>
      <c r="D115" s="42"/>
      <c r="E115" s="42"/>
      <c r="F115" s="42"/>
      <c r="G115" s="42"/>
      <c r="H115" s="42"/>
      <c r="I115" s="42"/>
      <c r="J115" s="42"/>
      <c r="K115" s="42"/>
      <c r="L115" s="42"/>
    </row>
    <row r="116" spans="2:12" ht="15.75" customHeight="1">
      <c r="B116" s="42"/>
      <c r="C116" s="42"/>
      <c r="D116" s="42"/>
      <c r="E116" s="42"/>
      <c r="F116" s="42"/>
      <c r="G116" s="42"/>
      <c r="H116" s="42"/>
      <c r="I116" s="42"/>
      <c r="J116" s="42"/>
      <c r="K116" s="42"/>
      <c r="L116" s="42"/>
    </row>
    <row r="117" spans="2:12" ht="15.75" customHeight="1">
      <c r="B117" s="42"/>
      <c r="C117" s="42"/>
      <c r="D117" s="42"/>
      <c r="E117" s="42"/>
      <c r="F117" s="42"/>
      <c r="G117" s="42"/>
      <c r="H117" s="42"/>
      <c r="I117" s="42"/>
      <c r="J117" s="42"/>
      <c r="K117" s="42"/>
      <c r="L117" s="42"/>
    </row>
    <row r="118" spans="2:12" ht="15.75" customHeight="1">
      <c r="B118" s="42"/>
      <c r="C118" s="42"/>
      <c r="D118" s="42"/>
      <c r="E118" s="42"/>
      <c r="F118" s="42"/>
      <c r="G118" s="42"/>
      <c r="H118" s="42"/>
      <c r="I118" s="42"/>
      <c r="J118" s="42"/>
      <c r="K118" s="42"/>
      <c r="L118" s="42"/>
    </row>
    <row r="119" spans="2:12" ht="15.75" customHeight="1">
      <c r="B119" s="42"/>
      <c r="C119" s="42"/>
      <c r="D119" s="42"/>
      <c r="E119" s="42"/>
      <c r="F119" s="42"/>
      <c r="G119" s="42"/>
      <c r="H119" s="42"/>
      <c r="I119" s="42"/>
      <c r="J119" s="42"/>
      <c r="K119" s="42"/>
      <c r="L119" s="42"/>
    </row>
    <row r="120" spans="2:12" ht="15.75" customHeight="1">
      <c r="B120" s="42"/>
      <c r="C120" s="42"/>
      <c r="D120" s="42"/>
      <c r="E120" s="42"/>
      <c r="F120" s="42"/>
      <c r="G120" s="42"/>
      <c r="H120" s="42"/>
      <c r="I120" s="42"/>
      <c r="J120" s="42"/>
      <c r="K120" s="42"/>
      <c r="L120" s="42"/>
    </row>
    <row r="121" spans="2:12" ht="15.75" customHeight="1">
      <c r="B121" s="42"/>
      <c r="C121" s="42"/>
      <c r="D121" s="42"/>
      <c r="E121" s="42"/>
      <c r="F121" s="42"/>
      <c r="G121" s="42"/>
      <c r="H121" s="42"/>
      <c r="I121" s="42"/>
      <c r="J121" s="42"/>
      <c r="K121" s="42"/>
      <c r="L121" s="42"/>
    </row>
    <row r="122" spans="2:12" ht="15.75" customHeight="1">
      <c r="B122" s="42"/>
      <c r="C122" s="42"/>
      <c r="D122" s="42"/>
      <c r="E122" s="42"/>
      <c r="F122" s="42"/>
      <c r="G122" s="42"/>
      <c r="H122" s="42"/>
      <c r="I122" s="42"/>
      <c r="J122" s="42"/>
      <c r="K122" s="42"/>
      <c r="L122" s="42"/>
    </row>
    <row r="123" spans="2:12" ht="15.75" customHeight="1">
      <c r="B123" s="42"/>
      <c r="C123" s="42"/>
      <c r="D123" s="42"/>
      <c r="E123" s="42"/>
      <c r="F123" s="42"/>
      <c r="G123" s="42"/>
      <c r="H123" s="42"/>
      <c r="I123" s="42"/>
      <c r="J123" s="42"/>
      <c r="K123" s="42"/>
      <c r="L123" s="42"/>
    </row>
    <row r="124" spans="2:12" ht="15.75" customHeight="1">
      <c r="B124" s="42"/>
      <c r="C124" s="42"/>
      <c r="D124" s="42"/>
      <c r="E124" s="42"/>
      <c r="F124" s="42"/>
      <c r="G124" s="42"/>
      <c r="H124" s="42"/>
      <c r="I124" s="42"/>
      <c r="J124" s="42"/>
      <c r="K124" s="42"/>
      <c r="L124" s="42"/>
    </row>
    <row r="125" spans="2:12" ht="15.75" customHeight="1">
      <c r="B125" s="42"/>
      <c r="C125" s="42"/>
      <c r="D125" s="42"/>
      <c r="E125" s="42"/>
      <c r="F125" s="42"/>
      <c r="G125" s="42"/>
      <c r="H125" s="42"/>
      <c r="I125" s="42"/>
      <c r="J125" s="42"/>
      <c r="K125" s="42"/>
      <c r="L125" s="42"/>
    </row>
    <row r="126" spans="2:12" ht="15.75" customHeight="1">
      <c r="B126" s="42"/>
      <c r="C126" s="42"/>
      <c r="D126" s="42"/>
      <c r="E126" s="42"/>
      <c r="F126" s="42"/>
      <c r="G126" s="42"/>
      <c r="H126" s="42"/>
      <c r="I126" s="42"/>
      <c r="J126" s="42"/>
      <c r="K126" s="42"/>
      <c r="L126" s="42"/>
    </row>
    <row r="127" spans="2:12" ht="15.75" customHeight="1">
      <c r="B127" s="42"/>
      <c r="C127" s="42"/>
      <c r="D127" s="42"/>
      <c r="E127" s="42"/>
      <c r="F127" s="42"/>
      <c r="G127" s="42"/>
      <c r="H127" s="42"/>
      <c r="I127" s="42"/>
      <c r="J127" s="42"/>
      <c r="K127" s="42"/>
      <c r="L127" s="42"/>
    </row>
    <row r="128" spans="2:12" ht="15.75" customHeight="1">
      <c r="B128" s="42"/>
      <c r="C128" s="42"/>
      <c r="D128" s="42"/>
      <c r="E128" s="42"/>
      <c r="F128" s="42"/>
      <c r="G128" s="42"/>
      <c r="H128" s="42"/>
      <c r="I128" s="42"/>
      <c r="J128" s="42"/>
      <c r="K128" s="42"/>
      <c r="L128" s="42"/>
    </row>
    <row r="129" spans="2:12" ht="15.75" customHeight="1">
      <c r="B129" s="42"/>
      <c r="C129" s="42"/>
      <c r="D129" s="42"/>
      <c r="E129" s="42"/>
      <c r="F129" s="42"/>
      <c r="G129" s="42"/>
      <c r="H129" s="42"/>
      <c r="I129" s="42"/>
      <c r="J129" s="42"/>
      <c r="K129" s="42"/>
      <c r="L129" s="42"/>
    </row>
    <row r="130" spans="2:12" ht="15.75" customHeight="1">
      <c r="B130" s="42"/>
      <c r="C130" s="42"/>
      <c r="D130" s="42"/>
      <c r="E130" s="42"/>
      <c r="F130" s="42"/>
      <c r="G130" s="42"/>
      <c r="H130" s="42"/>
      <c r="I130" s="42"/>
      <c r="J130" s="42"/>
      <c r="K130" s="42"/>
      <c r="L130" s="42"/>
    </row>
    <row r="131" spans="2:12" ht="15.75" customHeight="1">
      <c r="B131" s="42"/>
      <c r="C131" s="42"/>
      <c r="D131" s="42"/>
      <c r="E131" s="42"/>
      <c r="F131" s="42"/>
      <c r="G131" s="42"/>
      <c r="H131" s="42"/>
      <c r="I131" s="42"/>
      <c r="J131" s="42"/>
      <c r="K131" s="42"/>
      <c r="L131" s="42"/>
    </row>
    <row r="132" spans="2:12" ht="15.75" customHeight="1">
      <c r="B132" s="42"/>
      <c r="C132" s="42"/>
      <c r="D132" s="42"/>
      <c r="E132" s="42"/>
      <c r="F132" s="42"/>
      <c r="G132" s="42"/>
      <c r="H132" s="42"/>
      <c r="I132" s="42"/>
      <c r="J132" s="42"/>
      <c r="K132" s="42"/>
      <c r="L132" s="42"/>
    </row>
    <row r="133" spans="2:12" ht="15.75" customHeight="1">
      <c r="B133" s="42"/>
      <c r="C133" s="42"/>
      <c r="D133" s="42"/>
      <c r="E133" s="42"/>
      <c r="F133" s="42"/>
      <c r="G133" s="42"/>
      <c r="H133" s="42"/>
      <c r="I133" s="42"/>
      <c r="J133" s="42"/>
      <c r="K133" s="42"/>
      <c r="L133" s="42"/>
    </row>
    <row r="134" spans="2:12" ht="15.75" customHeight="1">
      <c r="B134" s="42"/>
      <c r="C134" s="42"/>
      <c r="D134" s="42"/>
      <c r="E134" s="42"/>
      <c r="F134" s="42"/>
      <c r="G134" s="42"/>
      <c r="H134" s="42"/>
      <c r="I134" s="42"/>
      <c r="J134" s="42"/>
      <c r="K134" s="42"/>
      <c r="L134" s="42"/>
    </row>
    <row r="135" spans="2:12" ht="15.75" customHeight="1">
      <c r="B135" s="42"/>
      <c r="C135" s="42"/>
      <c r="D135" s="42"/>
      <c r="E135" s="42"/>
      <c r="F135" s="42"/>
      <c r="G135" s="42"/>
      <c r="H135" s="42"/>
      <c r="I135" s="42"/>
      <c r="J135" s="42"/>
      <c r="K135" s="42"/>
      <c r="L135" s="42"/>
    </row>
    <row r="136" spans="2:12" ht="15.75" customHeight="1">
      <c r="B136" s="42"/>
      <c r="C136" s="42"/>
      <c r="D136" s="42"/>
      <c r="E136" s="42"/>
      <c r="F136" s="42"/>
      <c r="G136" s="42"/>
      <c r="H136" s="42"/>
      <c r="I136" s="42"/>
      <c r="J136" s="42"/>
      <c r="K136" s="42"/>
      <c r="L136" s="42"/>
    </row>
    <row r="137" spans="2:12" ht="15.75" customHeight="1">
      <c r="B137" s="42"/>
      <c r="C137" s="42"/>
      <c r="D137" s="42"/>
      <c r="E137" s="42"/>
      <c r="F137" s="42"/>
      <c r="G137" s="42"/>
      <c r="H137" s="42"/>
      <c r="I137" s="42"/>
      <c r="J137" s="42"/>
      <c r="K137" s="42"/>
      <c r="L137" s="42"/>
    </row>
    <row r="138" spans="2:12" ht="15.75" customHeight="1">
      <c r="B138" s="42"/>
      <c r="C138" s="42"/>
      <c r="D138" s="42"/>
      <c r="E138" s="42"/>
      <c r="F138" s="42"/>
      <c r="G138" s="42"/>
      <c r="H138" s="42"/>
      <c r="I138" s="42"/>
      <c r="J138" s="42"/>
      <c r="K138" s="42"/>
      <c r="L138" s="42"/>
    </row>
    <row r="139" spans="2:12" ht="15.75" customHeight="1">
      <c r="B139" s="42"/>
      <c r="C139" s="42"/>
      <c r="D139" s="42"/>
      <c r="E139" s="42"/>
      <c r="F139" s="42"/>
      <c r="G139" s="42"/>
      <c r="H139" s="42"/>
      <c r="I139" s="42"/>
      <c r="J139" s="42"/>
      <c r="K139" s="42"/>
      <c r="L139" s="42"/>
    </row>
    <row r="140" spans="2:12" ht="15.75" customHeight="1">
      <c r="B140" s="42"/>
      <c r="C140" s="42"/>
      <c r="D140" s="42"/>
      <c r="E140" s="42"/>
      <c r="F140" s="42"/>
      <c r="G140" s="42"/>
      <c r="H140" s="42"/>
      <c r="I140" s="42"/>
      <c r="J140" s="42"/>
      <c r="K140" s="42"/>
      <c r="L140" s="42"/>
    </row>
    <row r="141" spans="2:12" ht="15.75" customHeight="1">
      <c r="B141" s="42"/>
      <c r="C141" s="42"/>
      <c r="D141" s="42"/>
      <c r="E141" s="42"/>
      <c r="F141" s="42"/>
      <c r="G141" s="42"/>
      <c r="H141" s="42"/>
      <c r="I141" s="42"/>
      <c r="J141" s="42"/>
      <c r="K141" s="42"/>
      <c r="L141" s="42"/>
    </row>
    <row r="142" spans="2:12" ht="15.75" customHeight="1">
      <c r="B142" s="42"/>
      <c r="C142" s="42"/>
      <c r="D142" s="42"/>
      <c r="E142" s="42"/>
      <c r="F142" s="42"/>
      <c r="G142" s="42"/>
      <c r="H142" s="42"/>
      <c r="I142" s="42"/>
      <c r="J142" s="42"/>
      <c r="K142" s="42"/>
      <c r="L142" s="42"/>
    </row>
    <row r="143" spans="2:12" ht="15.75" customHeight="1">
      <c r="B143" s="42"/>
      <c r="C143" s="42"/>
      <c r="D143" s="42"/>
      <c r="E143" s="42"/>
      <c r="F143" s="42"/>
      <c r="G143" s="42"/>
      <c r="H143" s="42"/>
      <c r="I143" s="42"/>
      <c r="J143" s="42"/>
      <c r="K143" s="42"/>
      <c r="L143" s="42"/>
    </row>
    <row r="144" spans="2:12" ht="15.75" customHeight="1">
      <c r="B144" s="42"/>
      <c r="C144" s="42"/>
      <c r="D144" s="42"/>
      <c r="E144" s="42"/>
      <c r="F144" s="42"/>
      <c r="G144" s="42"/>
      <c r="H144" s="42"/>
      <c r="I144" s="42"/>
      <c r="J144" s="42"/>
      <c r="K144" s="42"/>
      <c r="L144" s="42"/>
    </row>
    <row r="145" spans="2:12" ht="15.75" customHeight="1">
      <c r="B145" s="42"/>
      <c r="C145" s="42"/>
      <c r="D145" s="42"/>
      <c r="E145" s="42"/>
      <c r="F145" s="42"/>
      <c r="G145" s="42"/>
      <c r="H145" s="42"/>
      <c r="I145" s="42"/>
      <c r="J145" s="42"/>
      <c r="K145" s="42"/>
      <c r="L145" s="42"/>
    </row>
    <row r="146" spans="2:12" ht="15.75" customHeight="1">
      <c r="B146" s="42"/>
      <c r="C146" s="42"/>
      <c r="D146" s="42"/>
      <c r="E146" s="42"/>
      <c r="F146" s="42"/>
      <c r="G146" s="42"/>
      <c r="H146" s="42"/>
      <c r="I146" s="42"/>
      <c r="J146" s="42"/>
      <c r="K146" s="42"/>
      <c r="L146" s="42"/>
    </row>
    <row r="147" spans="2:12" ht="15.75" customHeight="1">
      <c r="B147" s="42"/>
      <c r="C147" s="42"/>
      <c r="D147" s="42"/>
      <c r="E147" s="42"/>
      <c r="F147" s="42"/>
      <c r="G147" s="42"/>
      <c r="H147" s="42"/>
      <c r="I147" s="42"/>
      <c r="J147" s="42"/>
      <c r="K147" s="42"/>
      <c r="L147" s="42"/>
    </row>
    <row r="148" spans="2:12" ht="15.75" customHeight="1">
      <c r="B148" s="42"/>
      <c r="C148" s="42"/>
      <c r="D148" s="42"/>
      <c r="E148" s="42"/>
      <c r="F148" s="42"/>
      <c r="G148" s="42"/>
      <c r="H148" s="42"/>
      <c r="I148" s="42"/>
      <c r="J148" s="42"/>
      <c r="K148" s="42"/>
      <c r="L148" s="42"/>
    </row>
    <row r="149" spans="2:12" ht="15.75" customHeight="1">
      <c r="B149" s="42"/>
      <c r="C149" s="42"/>
      <c r="D149" s="42"/>
      <c r="E149" s="42"/>
      <c r="F149" s="42"/>
      <c r="G149" s="42"/>
      <c r="H149" s="42"/>
      <c r="I149" s="42"/>
      <c r="J149" s="42"/>
      <c r="K149" s="42"/>
      <c r="L149" s="42"/>
    </row>
    <row r="150" spans="2:12" ht="15.75" customHeight="1">
      <c r="B150" s="42"/>
      <c r="C150" s="42"/>
      <c r="D150" s="42"/>
      <c r="E150" s="42"/>
      <c r="F150" s="42"/>
      <c r="G150" s="42"/>
      <c r="H150" s="42"/>
      <c r="I150" s="42"/>
      <c r="J150" s="42"/>
      <c r="K150" s="42"/>
      <c r="L150" s="42"/>
    </row>
    <row r="151" spans="2:12" ht="15.75" customHeight="1">
      <c r="B151" s="42"/>
      <c r="C151" s="42"/>
      <c r="D151" s="42"/>
      <c r="E151" s="42"/>
      <c r="F151" s="42"/>
      <c r="G151" s="42"/>
      <c r="H151" s="42"/>
      <c r="I151" s="42"/>
      <c r="J151" s="42"/>
      <c r="K151" s="42"/>
      <c r="L151" s="42"/>
    </row>
    <row r="152" spans="2:12" ht="15.75" customHeight="1">
      <c r="B152" s="42"/>
      <c r="C152" s="42"/>
      <c r="D152" s="42"/>
      <c r="E152" s="42"/>
      <c r="F152" s="42"/>
      <c r="G152" s="42"/>
      <c r="H152" s="42"/>
      <c r="I152" s="42"/>
      <c r="J152" s="42"/>
      <c r="K152" s="42"/>
      <c r="L152" s="42"/>
    </row>
    <row r="153" spans="2:12" ht="15.75" customHeight="1">
      <c r="B153" s="42"/>
      <c r="C153" s="42"/>
      <c r="D153" s="42"/>
      <c r="E153" s="42"/>
      <c r="F153" s="42"/>
      <c r="G153" s="42"/>
      <c r="H153" s="42"/>
      <c r="I153" s="42"/>
      <c r="J153" s="42"/>
      <c r="K153" s="42"/>
      <c r="L153" s="42"/>
    </row>
    <row r="154" spans="2:12" ht="15.75" customHeight="1">
      <c r="B154" s="42"/>
      <c r="C154" s="42"/>
      <c r="D154" s="42"/>
      <c r="E154" s="42"/>
      <c r="F154" s="42"/>
      <c r="G154" s="42"/>
      <c r="H154" s="42"/>
      <c r="I154" s="42"/>
      <c r="J154" s="42"/>
      <c r="K154" s="42"/>
      <c r="L154" s="42"/>
    </row>
    <row r="155" spans="2:12" ht="15.75" customHeight="1">
      <c r="B155" s="42"/>
      <c r="C155" s="42"/>
      <c r="D155" s="42"/>
      <c r="E155" s="42"/>
      <c r="F155" s="42"/>
      <c r="G155" s="42"/>
      <c r="H155" s="42"/>
      <c r="I155" s="42"/>
      <c r="J155" s="42"/>
      <c r="K155" s="42"/>
      <c r="L155" s="42"/>
    </row>
    <row r="156" spans="2:12" ht="15.75" customHeight="1">
      <c r="B156" s="42"/>
      <c r="C156" s="42"/>
      <c r="D156" s="42"/>
      <c r="E156" s="42"/>
      <c r="F156" s="42"/>
      <c r="G156" s="42"/>
      <c r="H156" s="42"/>
      <c r="I156" s="42"/>
      <c r="J156" s="42"/>
      <c r="K156" s="42"/>
      <c r="L156" s="42"/>
    </row>
    <row r="157" spans="2:12" ht="15.75" customHeight="1">
      <c r="B157" s="42"/>
      <c r="C157" s="42"/>
      <c r="D157" s="42"/>
      <c r="E157" s="42"/>
      <c r="F157" s="42"/>
      <c r="G157" s="42"/>
      <c r="H157" s="42"/>
      <c r="I157" s="42"/>
      <c r="J157" s="42"/>
      <c r="K157" s="42"/>
      <c r="L157" s="42"/>
    </row>
    <row r="158" spans="2:12" ht="15.75" customHeight="1">
      <c r="B158" s="42"/>
      <c r="C158" s="42"/>
      <c r="D158" s="42"/>
      <c r="E158" s="42"/>
      <c r="F158" s="42"/>
      <c r="G158" s="42"/>
      <c r="H158" s="42"/>
      <c r="I158" s="42"/>
      <c r="J158" s="42"/>
      <c r="K158" s="42"/>
      <c r="L158" s="42"/>
    </row>
    <row r="159" spans="2:12" ht="15.75" customHeight="1">
      <c r="B159" s="42"/>
      <c r="C159" s="42"/>
      <c r="D159" s="42"/>
      <c r="E159" s="42"/>
      <c r="F159" s="42"/>
      <c r="G159" s="42"/>
      <c r="H159" s="42"/>
      <c r="I159" s="42"/>
      <c r="J159" s="42"/>
      <c r="K159" s="42"/>
      <c r="L159" s="42"/>
    </row>
    <row r="160" spans="2:12" ht="15.75" customHeight="1">
      <c r="B160" s="42"/>
      <c r="C160" s="42"/>
      <c r="D160" s="42"/>
      <c r="E160" s="42"/>
      <c r="F160" s="42"/>
      <c r="G160" s="42"/>
      <c r="H160" s="42"/>
      <c r="I160" s="42"/>
      <c r="J160" s="42"/>
      <c r="K160" s="42"/>
      <c r="L160" s="42"/>
    </row>
    <row r="161" spans="2:12" ht="15.75" customHeight="1">
      <c r="B161" s="42"/>
      <c r="C161" s="42"/>
      <c r="D161" s="42"/>
      <c r="E161" s="42"/>
      <c r="F161" s="42"/>
      <c r="G161" s="42"/>
      <c r="H161" s="42"/>
      <c r="I161" s="42"/>
      <c r="J161" s="42"/>
      <c r="K161" s="42"/>
      <c r="L161" s="42"/>
    </row>
    <row r="162" spans="2:12" ht="15.75" customHeight="1">
      <c r="B162" s="42"/>
      <c r="C162" s="42"/>
      <c r="D162" s="42"/>
      <c r="E162" s="42"/>
      <c r="F162" s="42"/>
      <c r="G162" s="42"/>
      <c r="H162" s="42"/>
      <c r="I162" s="42"/>
      <c r="J162" s="42"/>
      <c r="K162" s="42"/>
      <c r="L162" s="42"/>
    </row>
    <row r="163" spans="2:12" ht="15.75" customHeight="1">
      <c r="B163" s="42"/>
      <c r="C163" s="42"/>
      <c r="D163" s="42"/>
      <c r="E163" s="42"/>
      <c r="F163" s="42"/>
      <c r="G163" s="42"/>
      <c r="H163" s="42"/>
      <c r="I163" s="42"/>
      <c r="J163" s="42"/>
      <c r="K163" s="42"/>
      <c r="L163" s="42"/>
    </row>
    <row r="164" spans="2:12" ht="15.75" customHeight="1">
      <c r="B164" s="42"/>
      <c r="C164" s="42"/>
      <c r="D164" s="42"/>
      <c r="E164" s="42"/>
      <c r="F164" s="42"/>
      <c r="G164" s="42"/>
      <c r="H164" s="42"/>
      <c r="I164" s="42"/>
      <c r="J164" s="42"/>
      <c r="K164" s="42"/>
      <c r="L164" s="42"/>
    </row>
    <row r="165" spans="2:12" ht="15.75" customHeight="1">
      <c r="B165" s="42"/>
      <c r="C165" s="42"/>
      <c r="D165" s="42"/>
      <c r="E165" s="42"/>
      <c r="F165" s="42"/>
      <c r="G165" s="42"/>
      <c r="H165" s="42"/>
      <c r="I165" s="42"/>
      <c r="J165" s="42"/>
      <c r="K165" s="42"/>
      <c r="L165" s="42"/>
    </row>
    <row r="166" spans="2:12" ht="15.75" customHeight="1">
      <c r="B166" s="42"/>
      <c r="C166" s="42"/>
      <c r="D166" s="42"/>
      <c r="E166" s="42"/>
      <c r="F166" s="42"/>
      <c r="G166" s="42"/>
      <c r="H166" s="42"/>
      <c r="I166" s="42"/>
      <c r="J166" s="42"/>
      <c r="K166" s="42"/>
      <c r="L166" s="42"/>
    </row>
    <row r="167" spans="2:12" ht="15.75" customHeight="1">
      <c r="B167" s="42"/>
      <c r="C167" s="42"/>
      <c r="D167" s="42"/>
      <c r="E167" s="42"/>
      <c r="F167" s="42"/>
      <c r="G167" s="42"/>
      <c r="H167" s="42"/>
      <c r="I167" s="42"/>
      <c r="J167" s="42"/>
      <c r="K167" s="42"/>
      <c r="L167" s="42"/>
    </row>
    <row r="168" spans="2:12" ht="15.75" customHeight="1">
      <c r="B168" s="42"/>
      <c r="C168" s="42"/>
      <c r="D168" s="42"/>
      <c r="E168" s="42"/>
      <c r="F168" s="42"/>
      <c r="G168" s="42"/>
      <c r="H168" s="42"/>
      <c r="I168" s="42"/>
      <c r="J168" s="42"/>
      <c r="K168" s="42"/>
      <c r="L168" s="42"/>
    </row>
    <row r="169" spans="2:12" ht="15.75" customHeight="1">
      <c r="B169" s="42"/>
      <c r="C169" s="42"/>
      <c r="D169" s="42"/>
      <c r="E169" s="42"/>
      <c r="F169" s="42"/>
      <c r="G169" s="42"/>
      <c r="H169" s="42"/>
      <c r="I169" s="42"/>
      <c r="J169" s="42"/>
      <c r="K169" s="42"/>
      <c r="L169" s="42"/>
    </row>
    <row r="170" spans="2:12" ht="15.75" customHeight="1">
      <c r="B170" s="42"/>
      <c r="C170" s="42"/>
      <c r="D170" s="42"/>
      <c r="E170" s="42"/>
      <c r="F170" s="42"/>
      <c r="G170" s="42"/>
      <c r="H170" s="42"/>
      <c r="I170" s="42"/>
      <c r="J170" s="42"/>
      <c r="K170" s="42"/>
      <c r="L170" s="42"/>
    </row>
    <row r="171" spans="2:12" ht="15.75" customHeight="1">
      <c r="B171" s="42"/>
      <c r="C171" s="42"/>
      <c r="D171" s="42"/>
      <c r="E171" s="42"/>
      <c r="F171" s="42"/>
      <c r="G171" s="42"/>
      <c r="H171" s="42"/>
      <c r="I171" s="42"/>
      <c r="J171" s="42"/>
      <c r="K171" s="42"/>
      <c r="L171" s="42"/>
    </row>
    <row r="172" spans="2:12" ht="15.75" customHeight="1">
      <c r="B172" s="42"/>
      <c r="C172" s="42"/>
      <c r="D172" s="42"/>
      <c r="E172" s="42"/>
      <c r="F172" s="42"/>
      <c r="G172" s="42"/>
      <c r="H172" s="42"/>
      <c r="I172" s="42"/>
      <c r="J172" s="42"/>
      <c r="K172" s="42"/>
      <c r="L172" s="42"/>
    </row>
    <row r="173" spans="2:12" ht="15.75" customHeight="1">
      <c r="B173" s="42"/>
      <c r="C173" s="42"/>
      <c r="D173" s="42"/>
      <c r="E173" s="42"/>
      <c r="F173" s="42"/>
      <c r="G173" s="42"/>
      <c r="H173" s="42"/>
      <c r="I173" s="42"/>
      <c r="J173" s="42"/>
      <c r="K173" s="42"/>
      <c r="L173" s="42"/>
    </row>
    <row r="174" spans="2:12" ht="15.75" customHeight="1">
      <c r="B174" s="42"/>
      <c r="C174" s="42"/>
      <c r="D174" s="42"/>
      <c r="E174" s="42"/>
      <c r="F174" s="42"/>
      <c r="G174" s="42"/>
      <c r="H174" s="42"/>
      <c r="I174" s="42"/>
      <c r="J174" s="42"/>
      <c r="K174" s="42"/>
      <c r="L174" s="42"/>
    </row>
    <row r="175" spans="2:12" ht="15.75" customHeight="1">
      <c r="B175" s="42"/>
      <c r="C175" s="42"/>
      <c r="D175" s="42"/>
      <c r="E175" s="42"/>
      <c r="F175" s="42"/>
      <c r="G175" s="42"/>
      <c r="H175" s="42"/>
      <c r="I175" s="42"/>
      <c r="J175" s="42"/>
      <c r="K175" s="42"/>
      <c r="L175" s="42"/>
    </row>
    <row r="176" spans="2:12" ht="15.75" customHeight="1">
      <c r="B176" s="42"/>
      <c r="C176" s="42"/>
      <c r="D176" s="42"/>
      <c r="E176" s="42"/>
      <c r="F176" s="42"/>
      <c r="G176" s="42"/>
      <c r="H176" s="42"/>
      <c r="I176" s="42"/>
      <c r="J176" s="42"/>
      <c r="K176" s="42"/>
      <c r="L176" s="42"/>
    </row>
    <row r="177" spans="2:12" ht="15.75" customHeight="1">
      <c r="B177" s="42"/>
      <c r="C177" s="42"/>
      <c r="D177" s="42"/>
      <c r="E177" s="42"/>
      <c r="F177" s="42"/>
      <c r="G177" s="42"/>
      <c r="H177" s="42"/>
      <c r="I177" s="42"/>
      <c r="J177" s="42"/>
      <c r="K177" s="42"/>
      <c r="L177" s="42"/>
    </row>
    <row r="178" spans="2:12" ht="15.75" customHeight="1">
      <c r="B178" s="42"/>
      <c r="C178" s="42"/>
      <c r="D178" s="42"/>
      <c r="E178" s="42"/>
      <c r="F178" s="42"/>
      <c r="G178" s="42"/>
      <c r="H178" s="42"/>
      <c r="I178" s="42"/>
      <c r="J178" s="42"/>
      <c r="K178" s="42"/>
      <c r="L178" s="42"/>
    </row>
    <row r="179" spans="2:12" ht="15.75" customHeight="1">
      <c r="B179" s="42"/>
      <c r="C179" s="42"/>
      <c r="D179" s="42"/>
      <c r="E179" s="42"/>
      <c r="F179" s="42"/>
      <c r="G179" s="42"/>
      <c r="H179" s="42"/>
      <c r="I179" s="42"/>
      <c r="J179" s="42"/>
      <c r="K179" s="42"/>
      <c r="L179" s="42"/>
    </row>
    <row r="180" spans="2:12" ht="15.75" customHeight="1">
      <c r="B180" s="42"/>
      <c r="C180" s="42"/>
      <c r="D180" s="42"/>
      <c r="E180" s="42"/>
      <c r="F180" s="42"/>
      <c r="G180" s="42"/>
      <c r="H180" s="42"/>
      <c r="I180" s="42"/>
      <c r="J180" s="42"/>
      <c r="K180" s="42"/>
      <c r="L180" s="42"/>
    </row>
    <row r="181" spans="2:12" ht="15.75" customHeight="1">
      <c r="B181" s="42"/>
      <c r="C181" s="42"/>
      <c r="D181" s="42"/>
      <c r="E181" s="42"/>
      <c r="F181" s="42"/>
      <c r="G181" s="42"/>
      <c r="H181" s="42"/>
      <c r="I181" s="42"/>
      <c r="J181" s="42"/>
      <c r="K181" s="42"/>
      <c r="L181" s="42"/>
    </row>
    <row r="182" spans="2:12" ht="15.75" customHeight="1">
      <c r="B182" s="42"/>
      <c r="C182" s="42"/>
      <c r="D182" s="42"/>
      <c r="E182" s="42"/>
      <c r="F182" s="42"/>
      <c r="G182" s="42"/>
      <c r="H182" s="42"/>
      <c r="I182" s="42"/>
      <c r="J182" s="42"/>
      <c r="K182" s="42"/>
      <c r="L182" s="42"/>
    </row>
    <row r="183" spans="2:12" ht="15.75" customHeight="1">
      <c r="B183" s="42"/>
      <c r="C183" s="42"/>
      <c r="D183" s="42"/>
      <c r="E183" s="42"/>
      <c r="F183" s="42"/>
      <c r="G183" s="42"/>
      <c r="H183" s="42"/>
      <c r="I183" s="42"/>
      <c r="J183" s="42"/>
      <c r="K183" s="42"/>
      <c r="L183" s="42"/>
    </row>
    <row r="184" spans="2:12" ht="15.75" customHeight="1">
      <c r="B184" s="42"/>
      <c r="C184" s="42"/>
      <c r="D184" s="42"/>
      <c r="E184" s="42"/>
      <c r="F184" s="42"/>
      <c r="G184" s="42"/>
      <c r="H184" s="42"/>
      <c r="I184" s="42"/>
      <c r="J184" s="42"/>
      <c r="K184" s="42"/>
      <c r="L184" s="42"/>
    </row>
    <row r="185" spans="2:12" ht="15.75" customHeight="1">
      <c r="B185" s="42"/>
      <c r="C185" s="42"/>
      <c r="D185" s="42"/>
      <c r="E185" s="42"/>
      <c r="F185" s="42"/>
      <c r="G185" s="42"/>
      <c r="H185" s="42"/>
      <c r="I185" s="42"/>
      <c r="J185" s="42"/>
      <c r="K185" s="42"/>
      <c r="L185" s="42"/>
    </row>
    <row r="186" spans="2:12" ht="15.75" customHeight="1">
      <c r="B186" s="42"/>
      <c r="C186" s="42"/>
      <c r="D186" s="42"/>
      <c r="E186" s="42"/>
      <c r="F186" s="42"/>
      <c r="G186" s="42"/>
      <c r="H186" s="42"/>
      <c r="I186" s="42"/>
      <c r="J186" s="42"/>
      <c r="K186" s="42"/>
      <c r="L186" s="42"/>
    </row>
    <row r="187" spans="2:12" ht="15.75" customHeight="1">
      <c r="B187" s="42"/>
      <c r="C187" s="42"/>
      <c r="D187" s="42"/>
      <c r="E187" s="42"/>
      <c r="F187" s="42"/>
      <c r="G187" s="42"/>
      <c r="H187" s="42"/>
      <c r="I187" s="42"/>
      <c r="J187" s="42"/>
      <c r="K187" s="42"/>
      <c r="L187" s="42"/>
    </row>
    <row r="188" spans="2:12" ht="15.75" customHeight="1">
      <c r="B188" s="42"/>
      <c r="C188" s="42"/>
      <c r="D188" s="42"/>
      <c r="E188" s="42"/>
      <c r="F188" s="42"/>
      <c r="G188" s="42"/>
      <c r="H188" s="42"/>
      <c r="I188" s="42"/>
      <c r="J188" s="42"/>
      <c r="K188" s="42"/>
      <c r="L188" s="42"/>
    </row>
    <row r="189" spans="2:12" ht="15.75" customHeight="1">
      <c r="B189" s="42"/>
      <c r="C189" s="42"/>
      <c r="D189" s="42"/>
      <c r="E189" s="42"/>
      <c r="F189" s="42"/>
      <c r="G189" s="42"/>
      <c r="H189" s="42"/>
      <c r="I189" s="42"/>
      <c r="J189" s="42"/>
      <c r="K189" s="42"/>
      <c r="L189" s="42"/>
    </row>
    <row r="190" spans="2:12" ht="15.75" customHeight="1">
      <c r="B190" s="42"/>
      <c r="C190" s="42"/>
      <c r="D190" s="42"/>
      <c r="E190" s="42"/>
      <c r="F190" s="42"/>
      <c r="G190" s="42"/>
      <c r="H190" s="42"/>
      <c r="I190" s="42"/>
      <c r="J190" s="42"/>
      <c r="K190" s="42"/>
      <c r="L190" s="42"/>
    </row>
    <row r="191" spans="2:12" ht="15.75" customHeight="1">
      <c r="B191" s="42"/>
      <c r="C191" s="42"/>
      <c r="D191" s="42"/>
      <c r="E191" s="42"/>
      <c r="F191" s="42"/>
      <c r="G191" s="42"/>
      <c r="H191" s="42"/>
      <c r="I191" s="42"/>
      <c r="J191" s="42"/>
      <c r="K191" s="42"/>
      <c r="L191" s="42"/>
    </row>
    <row r="192" spans="2:12" ht="15.75" customHeight="1">
      <c r="B192" s="42"/>
      <c r="C192" s="42"/>
      <c r="D192" s="42"/>
      <c r="E192" s="42"/>
      <c r="F192" s="42"/>
      <c r="G192" s="42"/>
      <c r="H192" s="42"/>
      <c r="I192" s="42"/>
      <c r="J192" s="42"/>
      <c r="K192" s="42"/>
      <c r="L192" s="42"/>
    </row>
    <row r="193" spans="2:12" ht="15.75" customHeight="1">
      <c r="B193" s="42"/>
      <c r="C193" s="42"/>
      <c r="D193" s="42"/>
      <c r="E193" s="42"/>
      <c r="F193" s="42"/>
      <c r="G193" s="42"/>
      <c r="H193" s="42"/>
      <c r="I193" s="42"/>
      <c r="J193" s="42"/>
      <c r="K193" s="42"/>
      <c r="L193" s="42"/>
    </row>
    <row r="194" spans="2:12" ht="15.75" customHeight="1">
      <c r="B194" s="42"/>
      <c r="C194" s="42"/>
      <c r="D194" s="42"/>
      <c r="E194" s="42"/>
      <c r="F194" s="42"/>
      <c r="G194" s="42"/>
      <c r="H194" s="42"/>
      <c r="I194" s="42"/>
      <c r="J194" s="42"/>
      <c r="K194" s="42"/>
      <c r="L194" s="42"/>
    </row>
    <row r="195" spans="2:12" ht="15.75" customHeight="1">
      <c r="B195" s="42"/>
      <c r="C195" s="42"/>
      <c r="D195" s="42"/>
      <c r="E195" s="42"/>
      <c r="F195" s="42"/>
      <c r="G195" s="42"/>
      <c r="H195" s="42"/>
      <c r="I195" s="42"/>
      <c r="J195" s="42"/>
      <c r="K195" s="42"/>
      <c r="L195" s="42"/>
    </row>
    <row r="196" spans="2:12" ht="15.75" customHeight="1">
      <c r="B196" s="42"/>
      <c r="C196" s="42"/>
      <c r="D196" s="42"/>
      <c r="E196" s="42"/>
      <c r="F196" s="42"/>
      <c r="G196" s="42"/>
      <c r="H196" s="42"/>
      <c r="I196" s="42"/>
      <c r="J196" s="42"/>
      <c r="K196" s="42"/>
      <c r="L196" s="42"/>
    </row>
    <row r="197" spans="2:12" ht="15.75" customHeight="1">
      <c r="B197" s="42"/>
      <c r="C197" s="42"/>
      <c r="D197" s="42"/>
      <c r="E197" s="42"/>
      <c r="F197" s="42"/>
      <c r="G197" s="42"/>
      <c r="H197" s="42"/>
      <c r="I197" s="42"/>
      <c r="J197" s="42"/>
      <c r="K197" s="42"/>
      <c r="L197" s="42"/>
    </row>
    <row r="198" spans="2:12" ht="15.75" customHeight="1">
      <c r="B198" s="42"/>
      <c r="C198" s="42"/>
      <c r="D198" s="42"/>
      <c r="E198" s="42"/>
      <c r="F198" s="42"/>
      <c r="G198" s="42"/>
      <c r="H198" s="42"/>
      <c r="I198" s="42"/>
      <c r="J198" s="42"/>
      <c r="K198" s="42"/>
      <c r="L198" s="42"/>
    </row>
    <row r="199" spans="2:12" ht="15.75" customHeight="1">
      <c r="B199" s="42"/>
      <c r="C199" s="42"/>
      <c r="D199" s="42"/>
      <c r="E199" s="42"/>
      <c r="F199" s="42"/>
      <c r="G199" s="42"/>
      <c r="H199" s="42"/>
      <c r="I199" s="42"/>
      <c r="J199" s="42"/>
      <c r="K199" s="42"/>
      <c r="L199" s="42"/>
    </row>
    <row r="200" spans="2:12" ht="15.75" customHeight="1">
      <c r="B200" s="42"/>
      <c r="C200" s="42"/>
      <c r="D200" s="42"/>
      <c r="E200" s="42"/>
      <c r="F200" s="42"/>
      <c r="G200" s="42"/>
      <c r="H200" s="42"/>
      <c r="I200" s="42"/>
      <c r="J200" s="42"/>
      <c r="K200" s="42"/>
      <c r="L200" s="42"/>
    </row>
    <row r="201" spans="2:12" ht="15.75" customHeight="1">
      <c r="B201" s="42"/>
      <c r="C201" s="42"/>
      <c r="D201" s="42"/>
      <c r="E201" s="42"/>
      <c r="F201" s="42"/>
      <c r="G201" s="42"/>
      <c r="H201" s="42"/>
      <c r="I201" s="42"/>
      <c r="J201" s="42"/>
      <c r="K201" s="42"/>
      <c r="L201" s="42"/>
    </row>
    <row r="202" spans="2:12" ht="15.75" customHeight="1">
      <c r="B202" s="42"/>
      <c r="C202" s="42"/>
      <c r="D202" s="42"/>
      <c r="E202" s="42"/>
      <c r="F202" s="42"/>
      <c r="G202" s="42"/>
      <c r="H202" s="42"/>
      <c r="I202" s="42"/>
      <c r="J202" s="42"/>
      <c r="K202" s="42"/>
      <c r="L202" s="42"/>
    </row>
    <row r="203" spans="2:12" ht="15.75" customHeight="1">
      <c r="B203" s="42"/>
      <c r="C203" s="42"/>
      <c r="D203" s="42"/>
      <c r="E203" s="42"/>
      <c r="F203" s="42"/>
      <c r="G203" s="42"/>
      <c r="H203" s="42"/>
      <c r="I203" s="42"/>
      <c r="J203" s="42"/>
      <c r="K203" s="42"/>
      <c r="L203" s="42"/>
    </row>
    <row r="204" spans="2:12" ht="15.75" customHeight="1">
      <c r="B204" s="42"/>
      <c r="C204" s="42"/>
      <c r="D204" s="42"/>
      <c r="E204" s="42"/>
      <c r="F204" s="42"/>
      <c r="G204" s="42"/>
      <c r="H204" s="42"/>
      <c r="I204" s="42"/>
      <c r="J204" s="42"/>
      <c r="K204" s="42"/>
      <c r="L204" s="42"/>
    </row>
    <row r="205" spans="2:12" ht="15.75" customHeight="1">
      <c r="B205" s="42"/>
      <c r="C205" s="42"/>
      <c r="D205" s="42"/>
      <c r="E205" s="42"/>
      <c r="F205" s="42"/>
      <c r="G205" s="42"/>
      <c r="H205" s="42"/>
      <c r="I205" s="42"/>
      <c r="J205" s="42"/>
      <c r="K205" s="42"/>
      <c r="L205" s="42"/>
    </row>
    <row r="206" spans="2:12" ht="15.75" customHeight="1">
      <c r="B206" s="42"/>
      <c r="C206" s="42"/>
      <c r="D206" s="42"/>
      <c r="E206" s="42"/>
      <c r="F206" s="42"/>
      <c r="G206" s="42"/>
      <c r="H206" s="42"/>
      <c r="I206" s="42"/>
      <c r="J206" s="42"/>
      <c r="K206" s="42"/>
      <c r="L206" s="42"/>
    </row>
    <row r="207" spans="2:12" ht="15.75" customHeight="1">
      <c r="B207" s="42"/>
      <c r="C207" s="42"/>
      <c r="D207" s="42"/>
      <c r="E207" s="42"/>
      <c r="F207" s="42"/>
      <c r="G207" s="42"/>
      <c r="H207" s="42"/>
      <c r="I207" s="42"/>
      <c r="J207" s="42"/>
      <c r="K207" s="42"/>
      <c r="L207" s="42"/>
    </row>
    <row r="208" spans="2:12" ht="15.75" customHeight="1">
      <c r="B208" s="42"/>
      <c r="C208" s="42"/>
      <c r="D208" s="42"/>
      <c r="E208" s="42"/>
      <c r="F208" s="42"/>
      <c r="G208" s="42"/>
      <c r="H208" s="42"/>
      <c r="I208" s="42"/>
      <c r="J208" s="42"/>
      <c r="K208" s="42"/>
      <c r="L208" s="42"/>
    </row>
    <row r="209" spans="2:12" ht="15.75" customHeight="1">
      <c r="B209" s="42"/>
      <c r="C209" s="42"/>
      <c r="D209" s="42"/>
      <c r="E209" s="42"/>
      <c r="F209" s="42"/>
      <c r="G209" s="42"/>
      <c r="H209" s="42"/>
      <c r="I209" s="42"/>
      <c r="J209" s="42"/>
      <c r="K209" s="42"/>
      <c r="L209" s="42"/>
    </row>
    <row r="210" spans="2:12" ht="15.75" customHeight="1">
      <c r="B210" s="42"/>
      <c r="C210" s="42"/>
      <c r="D210" s="42"/>
      <c r="E210" s="42"/>
      <c r="F210" s="42"/>
      <c r="G210" s="42"/>
      <c r="H210" s="42"/>
      <c r="I210" s="42"/>
      <c r="J210" s="42"/>
      <c r="K210" s="42"/>
      <c r="L210" s="42"/>
    </row>
    <row r="211" spans="2:12" ht="15.75" customHeight="1">
      <c r="B211" s="42"/>
      <c r="C211" s="42"/>
      <c r="D211" s="42"/>
      <c r="E211" s="42"/>
      <c r="F211" s="42"/>
      <c r="G211" s="42"/>
      <c r="H211" s="42"/>
      <c r="I211" s="42"/>
      <c r="J211" s="42"/>
      <c r="K211" s="42"/>
      <c r="L211" s="42"/>
    </row>
    <row r="212" spans="2:12" ht="15.75" customHeight="1">
      <c r="B212" s="42"/>
      <c r="C212" s="42"/>
      <c r="D212" s="42"/>
      <c r="E212" s="42"/>
      <c r="F212" s="42"/>
      <c r="G212" s="42"/>
      <c r="H212" s="42"/>
      <c r="I212" s="42"/>
      <c r="J212" s="42"/>
      <c r="K212" s="42"/>
      <c r="L212" s="42"/>
    </row>
    <row r="213" spans="2:12" ht="15.75" customHeight="1">
      <c r="B213" s="42"/>
      <c r="C213" s="42"/>
      <c r="D213" s="42"/>
      <c r="E213" s="42"/>
      <c r="F213" s="42"/>
      <c r="G213" s="42"/>
      <c r="H213" s="42"/>
      <c r="I213" s="42"/>
      <c r="J213" s="42"/>
      <c r="K213" s="42"/>
      <c r="L213" s="42"/>
    </row>
    <row r="214" spans="2:12" ht="15.75" customHeight="1">
      <c r="B214" s="42"/>
      <c r="C214" s="42"/>
      <c r="D214" s="42"/>
      <c r="E214" s="42"/>
      <c r="F214" s="42"/>
      <c r="G214" s="42"/>
      <c r="H214" s="42"/>
      <c r="I214" s="42"/>
      <c r="J214" s="42"/>
      <c r="K214" s="42"/>
      <c r="L214" s="42"/>
    </row>
    <row r="215" spans="2:12" ht="15.75" customHeight="1">
      <c r="B215" s="42"/>
      <c r="C215" s="42"/>
      <c r="D215" s="42"/>
      <c r="E215" s="42"/>
      <c r="F215" s="42"/>
      <c r="G215" s="42"/>
      <c r="H215" s="42"/>
      <c r="I215" s="42"/>
      <c r="J215" s="42"/>
      <c r="K215" s="42"/>
      <c r="L215" s="42"/>
    </row>
    <row r="216" spans="2:12" ht="15.75" customHeight="1">
      <c r="B216" s="42"/>
      <c r="C216" s="42"/>
      <c r="D216" s="42"/>
      <c r="E216" s="42"/>
      <c r="F216" s="42"/>
      <c r="G216" s="42"/>
      <c r="H216" s="42"/>
      <c r="I216" s="42"/>
      <c r="J216" s="42"/>
      <c r="K216" s="42"/>
      <c r="L216" s="42"/>
    </row>
    <row r="217" spans="2:12" ht="15.75" customHeight="1">
      <c r="B217" s="42"/>
      <c r="C217" s="42"/>
      <c r="D217" s="42"/>
      <c r="E217" s="42"/>
      <c r="F217" s="42"/>
      <c r="G217" s="42"/>
      <c r="H217" s="42"/>
      <c r="I217" s="42"/>
      <c r="J217" s="42"/>
      <c r="K217" s="42"/>
      <c r="L217" s="42"/>
    </row>
    <row r="218" spans="2:12" ht="15.75" customHeight="1">
      <c r="B218" s="42"/>
      <c r="C218" s="42"/>
      <c r="D218" s="42"/>
      <c r="E218" s="42"/>
      <c r="F218" s="42"/>
      <c r="G218" s="42"/>
      <c r="H218" s="42"/>
      <c r="I218" s="42"/>
      <c r="J218" s="42"/>
      <c r="K218" s="42"/>
      <c r="L218" s="42"/>
    </row>
    <row r="219" spans="2:12" ht="15.75" customHeight="1">
      <c r="B219" s="42"/>
      <c r="C219" s="42"/>
      <c r="D219" s="42"/>
      <c r="E219" s="42"/>
      <c r="F219" s="42"/>
      <c r="G219" s="42"/>
      <c r="H219" s="42"/>
      <c r="I219" s="42"/>
      <c r="J219" s="42"/>
      <c r="K219" s="42"/>
      <c r="L219" s="42"/>
    </row>
    <row r="220" spans="2:12" ht="15.75" customHeight="1">
      <c r="B220" s="42"/>
      <c r="C220" s="42"/>
      <c r="D220" s="42"/>
      <c r="E220" s="42"/>
      <c r="F220" s="42"/>
      <c r="G220" s="42"/>
      <c r="H220" s="42"/>
      <c r="I220" s="42"/>
      <c r="J220" s="42"/>
      <c r="K220" s="42"/>
      <c r="L220" s="42"/>
    </row>
    <row r="221" spans="2:12" ht="15.75" customHeight="1">
      <c r="B221" s="42"/>
      <c r="C221" s="42"/>
      <c r="D221" s="42"/>
      <c r="E221" s="42"/>
      <c r="F221" s="42"/>
      <c r="G221" s="42"/>
      <c r="H221" s="42"/>
      <c r="I221" s="42"/>
      <c r="J221" s="42"/>
      <c r="K221" s="42"/>
      <c r="L221" s="42"/>
    </row>
    <row r="222" spans="2:12" ht="15.75" customHeight="1">
      <c r="B222" s="42"/>
      <c r="C222" s="42"/>
      <c r="D222" s="42"/>
      <c r="E222" s="42"/>
      <c r="F222" s="42"/>
      <c r="G222" s="42"/>
      <c r="H222" s="42"/>
      <c r="I222" s="42"/>
      <c r="J222" s="42"/>
      <c r="K222" s="42"/>
      <c r="L222" s="42"/>
    </row>
    <row r="223" spans="2:12" ht="15.75" customHeight="1">
      <c r="B223" s="42"/>
      <c r="C223" s="42"/>
      <c r="D223" s="42"/>
      <c r="E223" s="42"/>
      <c r="F223" s="42"/>
      <c r="G223" s="42"/>
      <c r="H223" s="42"/>
      <c r="I223" s="42"/>
      <c r="J223" s="42"/>
      <c r="K223" s="42"/>
      <c r="L223" s="42"/>
    </row>
    <row r="224" spans="2:12" ht="15.75" customHeight="1">
      <c r="B224" s="42"/>
      <c r="C224" s="42"/>
      <c r="D224" s="42"/>
      <c r="E224" s="42"/>
      <c r="F224" s="42"/>
      <c r="G224" s="42"/>
      <c r="H224" s="42"/>
      <c r="I224" s="42"/>
      <c r="J224" s="42"/>
      <c r="K224" s="42"/>
      <c r="L224" s="42"/>
    </row>
    <row r="225" spans="2:12" ht="15.75" customHeight="1">
      <c r="B225" s="42"/>
      <c r="C225" s="42"/>
      <c r="D225" s="42"/>
      <c r="E225" s="42"/>
      <c r="F225" s="42"/>
      <c r="G225" s="42"/>
      <c r="H225" s="42"/>
      <c r="I225" s="42"/>
      <c r="J225" s="42"/>
      <c r="K225" s="42"/>
      <c r="L225" s="42"/>
    </row>
    <row r="226" spans="2:12" ht="15.75" customHeight="1">
      <c r="B226" s="42"/>
      <c r="C226" s="42"/>
      <c r="D226" s="42"/>
      <c r="E226" s="42"/>
      <c r="F226" s="42"/>
      <c r="G226" s="42"/>
      <c r="H226" s="42"/>
      <c r="I226" s="42"/>
      <c r="J226" s="42"/>
      <c r="K226" s="42"/>
      <c r="L226" s="42"/>
    </row>
    <row r="227" spans="2:12" ht="15.75" customHeight="1">
      <c r="B227" s="42"/>
      <c r="C227" s="42"/>
      <c r="D227" s="42"/>
      <c r="E227" s="42"/>
      <c r="F227" s="42"/>
      <c r="G227" s="42"/>
      <c r="H227" s="42"/>
      <c r="I227" s="42"/>
      <c r="J227" s="42"/>
      <c r="K227" s="42"/>
      <c r="L227" s="42"/>
    </row>
    <row r="228" spans="2:12" ht="15.75" customHeight="1">
      <c r="B228" s="42"/>
      <c r="C228" s="42"/>
      <c r="D228" s="42"/>
      <c r="E228" s="42"/>
      <c r="F228" s="42"/>
      <c r="G228" s="42"/>
      <c r="H228" s="42"/>
      <c r="I228" s="42"/>
      <c r="J228" s="42"/>
      <c r="K228" s="42"/>
      <c r="L228" s="42"/>
    </row>
    <row r="229" spans="2:12" ht="15.75" customHeight="1">
      <c r="B229" s="42"/>
      <c r="C229" s="42"/>
      <c r="D229" s="42"/>
      <c r="E229" s="42"/>
      <c r="F229" s="42"/>
      <c r="G229" s="42"/>
      <c r="H229" s="42"/>
      <c r="I229" s="42"/>
      <c r="J229" s="42"/>
      <c r="K229" s="42"/>
      <c r="L229" s="42"/>
    </row>
    <row r="230" spans="2:12" ht="15.75" customHeight="1">
      <c r="B230" s="42"/>
      <c r="C230" s="42"/>
      <c r="D230" s="42"/>
      <c r="E230" s="42"/>
      <c r="F230" s="42"/>
      <c r="G230" s="42"/>
      <c r="H230" s="42"/>
      <c r="I230" s="42"/>
      <c r="J230" s="42"/>
      <c r="K230" s="42"/>
      <c r="L230" s="42"/>
    </row>
    <row r="231" spans="2:12" ht="15.75" customHeight="1">
      <c r="B231" s="42"/>
      <c r="C231" s="42"/>
      <c r="D231" s="42"/>
      <c r="E231" s="42"/>
      <c r="F231" s="42"/>
      <c r="G231" s="42"/>
      <c r="H231" s="42"/>
      <c r="I231" s="42"/>
      <c r="J231" s="42"/>
      <c r="K231" s="42"/>
      <c r="L231" s="42"/>
    </row>
    <row r="232" spans="2:12" ht="15.75" customHeight="1">
      <c r="B232" s="42"/>
      <c r="C232" s="42"/>
      <c r="D232" s="42"/>
      <c r="E232" s="42"/>
      <c r="F232" s="42"/>
      <c r="G232" s="42"/>
      <c r="H232" s="42"/>
      <c r="I232" s="42"/>
      <c r="J232" s="42"/>
      <c r="K232" s="42"/>
      <c r="L232" s="42"/>
    </row>
    <row r="233" spans="2:12" ht="15.75" customHeight="1">
      <c r="B233" s="42"/>
      <c r="C233" s="42"/>
      <c r="D233" s="42"/>
      <c r="E233" s="42"/>
      <c r="F233" s="42"/>
      <c r="G233" s="42"/>
      <c r="H233" s="42"/>
      <c r="I233" s="42"/>
      <c r="J233" s="42"/>
      <c r="K233" s="42"/>
      <c r="L233" s="42"/>
    </row>
    <row r="234" spans="2:12" ht="15.75" customHeight="1">
      <c r="B234" s="42"/>
      <c r="C234" s="42"/>
      <c r="D234" s="42"/>
      <c r="E234" s="42"/>
      <c r="F234" s="42"/>
      <c r="G234" s="42"/>
      <c r="H234" s="42"/>
      <c r="I234" s="42"/>
      <c r="J234" s="42"/>
      <c r="K234" s="42"/>
      <c r="L234" s="42"/>
    </row>
    <row r="235" spans="2:12" ht="15.75" customHeight="1">
      <c r="B235" s="42"/>
      <c r="C235" s="42"/>
      <c r="D235" s="42"/>
      <c r="E235" s="42"/>
      <c r="F235" s="42"/>
      <c r="G235" s="42"/>
      <c r="H235" s="42"/>
      <c r="I235" s="42"/>
      <c r="J235" s="42"/>
      <c r="K235" s="42"/>
      <c r="L235" s="42"/>
    </row>
    <row r="236" spans="2:12" ht="15.75" customHeight="1">
      <c r="B236" s="42"/>
      <c r="C236" s="42"/>
      <c r="D236" s="42"/>
      <c r="E236" s="42"/>
      <c r="F236" s="42"/>
      <c r="G236" s="42"/>
      <c r="H236" s="42"/>
      <c r="I236" s="42"/>
      <c r="J236" s="42"/>
      <c r="K236" s="42"/>
      <c r="L236" s="42"/>
    </row>
    <row r="237" spans="2:12" ht="15.75" customHeight="1">
      <c r="B237" s="42"/>
      <c r="C237" s="42"/>
      <c r="D237" s="42"/>
      <c r="E237" s="42"/>
      <c r="F237" s="42"/>
      <c r="G237" s="42"/>
      <c r="H237" s="42"/>
      <c r="I237" s="42"/>
      <c r="J237" s="42"/>
      <c r="K237" s="42"/>
      <c r="L237" s="42"/>
    </row>
    <row r="238" spans="2:12" ht="15.75" customHeight="1">
      <c r="B238" s="42"/>
      <c r="C238" s="42"/>
      <c r="D238" s="42"/>
      <c r="E238" s="42"/>
      <c r="F238" s="42"/>
      <c r="G238" s="42"/>
      <c r="H238" s="42"/>
      <c r="I238" s="42"/>
      <c r="J238" s="42"/>
      <c r="K238" s="42"/>
      <c r="L238" s="42"/>
    </row>
    <row r="239" spans="2:12" ht="15.75" customHeight="1">
      <c r="B239" s="42"/>
      <c r="C239" s="42"/>
      <c r="D239" s="42"/>
      <c r="E239" s="42"/>
      <c r="F239" s="42"/>
      <c r="G239" s="42"/>
      <c r="H239" s="42"/>
      <c r="I239" s="42"/>
      <c r="J239" s="42"/>
      <c r="K239" s="42"/>
      <c r="L239" s="42"/>
    </row>
    <row r="240" spans="2:12" ht="15.75" customHeight="1">
      <c r="B240" s="42"/>
      <c r="C240" s="42"/>
      <c r="D240" s="42"/>
      <c r="E240" s="42"/>
      <c r="F240" s="42"/>
      <c r="G240" s="42"/>
      <c r="H240" s="42"/>
      <c r="I240" s="42"/>
      <c r="J240" s="42"/>
      <c r="K240" s="42"/>
      <c r="L240" s="42"/>
    </row>
    <row r="241" spans="2:12" ht="15.75" customHeight="1">
      <c r="B241" s="42"/>
      <c r="C241" s="42"/>
      <c r="D241" s="42"/>
      <c r="E241" s="42"/>
      <c r="F241" s="42"/>
      <c r="G241" s="42"/>
      <c r="H241" s="42"/>
      <c r="I241" s="42"/>
      <c r="J241" s="42"/>
      <c r="K241" s="42"/>
      <c r="L241" s="42"/>
    </row>
    <row r="242" spans="2:12" ht="15.75" customHeight="1">
      <c r="B242" s="42"/>
      <c r="C242" s="42"/>
      <c r="D242" s="42"/>
      <c r="E242" s="42"/>
      <c r="F242" s="42"/>
      <c r="G242" s="42"/>
      <c r="H242" s="42"/>
      <c r="I242" s="42"/>
      <c r="J242" s="42"/>
      <c r="K242" s="42"/>
      <c r="L242" s="42"/>
    </row>
    <row r="243" spans="2:12" ht="15.75" customHeight="1">
      <c r="B243" s="42"/>
      <c r="C243" s="42"/>
      <c r="D243" s="42"/>
      <c r="E243" s="42"/>
      <c r="F243" s="42"/>
      <c r="G243" s="42"/>
      <c r="H243" s="42"/>
      <c r="I243" s="42"/>
      <c r="J243" s="42"/>
      <c r="K243" s="42"/>
      <c r="L243" s="42"/>
    </row>
    <row r="244" spans="2:12" ht="15.75" customHeight="1">
      <c r="B244" s="42"/>
      <c r="C244" s="42"/>
      <c r="D244" s="42"/>
      <c r="E244" s="42"/>
      <c r="F244" s="42"/>
      <c r="G244" s="42"/>
      <c r="H244" s="42"/>
      <c r="I244" s="42"/>
      <c r="J244" s="42"/>
      <c r="K244" s="42"/>
      <c r="L244" s="42"/>
    </row>
    <row r="245" spans="2:12" ht="15.75" customHeight="1">
      <c r="B245" s="42"/>
      <c r="C245" s="42"/>
      <c r="D245" s="42"/>
      <c r="E245" s="42"/>
      <c r="F245" s="42"/>
      <c r="G245" s="42"/>
      <c r="H245" s="42"/>
      <c r="I245" s="42"/>
      <c r="J245" s="42"/>
      <c r="K245" s="42"/>
      <c r="L245" s="42"/>
    </row>
    <row r="246" spans="2:12" ht="15.75" customHeight="1">
      <c r="B246" s="42"/>
      <c r="C246" s="42"/>
      <c r="D246" s="42"/>
      <c r="E246" s="42"/>
      <c r="F246" s="42"/>
      <c r="G246" s="42"/>
      <c r="H246" s="42"/>
      <c r="I246" s="42"/>
      <c r="J246" s="42"/>
      <c r="K246" s="42"/>
      <c r="L246" s="42"/>
    </row>
    <row r="247" spans="2:12" ht="15.75" customHeight="1">
      <c r="B247" s="42"/>
      <c r="C247" s="42"/>
      <c r="D247" s="42"/>
      <c r="E247" s="42"/>
      <c r="F247" s="42"/>
      <c r="G247" s="42"/>
      <c r="H247" s="42"/>
      <c r="I247" s="42"/>
      <c r="J247" s="42"/>
      <c r="K247" s="42"/>
      <c r="L247" s="42"/>
    </row>
    <row r="248" spans="2:12" ht="15.75" customHeight="1">
      <c r="B248" s="42"/>
      <c r="C248" s="42"/>
      <c r="D248" s="42"/>
      <c r="E248" s="42"/>
      <c r="F248" s="42"/>
      <c r="G248" s="42"/>
      <c r="H248" s="42"/>
      <c r="I248" s="42"/>
      <c r="J248" s="42"/>
      <c r="K248" s="42"/>
      <c r="L248" s="42"/>
    </row>
    <row r="249" spans="2:12" ht="15.75" customHeight="1">
      <c r="B249" s="42"/>
      <c r="C249" s="42"/>
      <c r="D249" s="42"/>
      <c r="E249" s="42"/>
      <c r="F249" s="42"/>
      <c r="G249" s="42"/>
      <c r="H249" s="42"/>
      <c r="I249" s="42"/>
      <c r="J249" s="42"/>
      <c r="K249" s="42"/>
      <c r="L249" s="42"/>
    </row>
    <row r="250" spans="2:12" ht="15.75" customHeight="1">
      <c r="B250" s="42"/>
      <c r="C250" s="42"/>
      <c r="D250" s="42"/>
      <c r="E250" s="42"/>
      <c r="F250" s="42"/>
      <c r="G250" s="42"/>
      <c r="H250" s="42"/>
      <c r="I250" s="42"/>
      <c r="J250" s="42"/>
      <c r="K250" s="42"/>
      <c r="L250" s="42"/>
    </row>
    <row r="251" spans="2:12" ht="15.75" customHeight="1">
      <c r="B251" s="42"/>
      <c r="C251" s="42"/>
      <c r="D251" s="42"/>
      <c r="E251" s="42"/>
      <c r="F251" s="42"/>
      <c r="G251" s="42"/>
      <c r="H251" s="42"/>
      <c r="I251" s="42"/>
      <c r="J251" s="42"/>
      <c r="K251" s="42"/>
      <c r="L251" s="42"/>
    </row>
    <row r="252" spans="2:12" ht="15.75" customHeight="1">
      <c r="B252" s="42"/>
      <c r="C252" s="42"/>
      <c r="D252" s="42"/>
      <c r="E252" s="42"/>
      <c r="F252" s="42"/>
      <c r="G252" s="42"/>
      <c r="H252" s="42"/>
      <c r="I252" s="42"/>
      <c r="J252" s="42"/>
      <c r="K252" s="42"/>
      <c r="L252" s="42"/>
    </row>
    <row r="253" spans="2:12" ht="15.75" customHeight="1">
      <c r="B253" s="42"/>
      <c r="C253" s="42"/>
      <c r="D253" s="42"/>
      <c r="E253" s="42"/>
      <c r="F253" s="42"/>
      <c r="G253" s="42"/>
      <c r="H253" s="42"/>
      <c r="I253" s="42"/>
      <c r="J253" s="42"/>
      <c r="K253" s="42"/>
      <c r="L253" s="42"/>
    </row>
    <row r="254" spans="2:12" ht="15.75" customHeight="1">
      <c r="B254" s="42"/>
      <c r="C254" s="42"/>
      <c r="D254" s="42"/>
      <c r="E254" s="42"/>
      <c r="F254" s="42"/>
      <c r="G254" s="42"/>
      <c r="H254" s="42"/>
      <c r="I254" s="42"/>
      <c r="J254" s="42"/>
      <c r="K254" s="42"/>
      <c r="L254" s="42"/>
    </row>
    <row r="255" spans="2:12" ht="15.75" customHeight="1">
      <c r="B255" s="42"/>
      <c r="C255" s="42"/>
      <c r="D255" s="42"/>
      <c r="E255" s="42"/>
      <c r="F255" s="42"/>
      <c r="G255" s="42"/>
      <c r="H255" s="42"/>
      <c r="I255" s="42"/>
      <c r="J255" s="42"/>
      <c r="K255" s="42"/>
      <c r="L255" s="42"/>
    </row>
    <row r="256" spans="2:12" ht="15.75" customHeight="1">
      <c r="B256" s="42"/>
      <c r="C256" s="42"/>
      <c r="D256" s="42"/>
      <c r="E256" s="42"/>
      <c r="F256" s="42"/>
      <c r="G256" s="42"/>
      <c r="H256" s="42"/>
      <c r="I256" s="42"/>
      <c r="J256" s="42"/>
      <c r="K256" s="42"/>
      <c r="L256" s="42"/>
    </row>
    <row r="257" spans="2:12" ht="15.75" customHeight="1">
      <c r="B257" s="42"/>
      <c r="C257" s="42"/>
      <c r="D257" s="42"/>
      <c r="E257" s="42"/>
      <c r="F257" s="42"/>
      <c r="G257" s="42"/>
      <c r="H257" s="42"/>
      <c r="I257" s="42"/>
      <c r="J257" s="42"/>
      <c r="K257" s="42"/>
      <c r="L257" s="42"/>
    </row>
    <row r="258" spans="2:12" ht="15.75" customHeight="1">
      <c r="B258" s="42"/>
      <c r="C258" s="42"/>
      <c r="D258" s="42"/>
      <c r="E258" s="42"/>
      <c r="F258" s="42"/>
      <c r="G258" s="42"/>
      <c r="H258" s="42"/>
      <c r="I258" s="42"/>
      <c r="J258" s="42"/>
      <c r="K258" s="42"/>
      <c r="L258" s="42"/>
    </row>
    <row r="259" spans="2:12" ht="15.75" customHeight="1">
      <c r="B259" s="42"/>
      <c r="C259" s="42"/>
      <c r="D259" s="42"/>
      <c r="E259" s="42"/>
      <c r="F259" s="42"/>
      <c r="G259" s="42"/>
      <c r="H259" s="42"/>
      <c r="I259" s="42"/>
      <c r="J259" s="42"/>
      <c r="K259" s="42"/>
      <c r="L259" s="42"/>
    </row>
    <row r="260" spans="2:12" ht="15.75" customHeight="1">
      <c r="B260" s="42"/>
      <c r="C260" s="42"/>
      <c r="D260" s="42"/>
      <c r="E260" s="42"/>
      <c r="F260" s="42"/>
      <c r="G260" s="42"/>
      <c r="H260" s="42"/>
      <c r="I260" s="42"/>
      <c r="J260" s="42"/>
      <c r="K260" s="42"/>
      <c r="L260" s="42"/>
    </row>
    <row r="261" spans="2:12" ht="15.75" customHeight="1">
      <c r="B261" s="42"/>
      <c r="C261" s="42"/>
      <c r="D261" s="42"/>
      <c r="E261" s="42"/>
      <c r="F261" s="42"/>
      <c r="G261" s="42"/>
      <c r="H261" s="42"/>
      <c r="I261" s="42"/>
      <c r="J261" s="42"/>
      <c r="K261" s="42"/>
      <c r="L261" s="42"/>
    </row>
    <row r="262" spans="2:12" ht="15.75" customHeight="1">
      <c r="B262" s="42"/>
      <c r="C262" s="42"/>
      <c r="D262" s="42"/>
      <c r="E262" s="42"/>
      <c r="F262" s="42"/>
      <c r="G262" s="42"/>
      <c r="H262" s="42"/>
      <c r="I262" s="42"/>
      <c r="J262" s="42"/>
      <c r="K262" s="42"/>
      <c r="L262" s="42"/>
    </row>
    <row r="263" spans="2:12" ht="15.75" customHeight="1">
      <c r="B263" s="42"/>
      <c r="C263" s="42"/>
      <c r="D263" s="42"/>
      <c r="E263" s="42"/>
      <c r="F263" s="42"/>
      <c r="G263" s="42"/>
      <c r="H263" s="42"/>
      <c r="I263" s="42"/>
      <c r="J263" s="42"/>
      <c r="K263" s="42"/>
      <c r="L263" s="42"/>
    </row>
    <row r="264" spans="2:12" ht="15.75" customHeight="1">
      <c r="B264" s="42"/>
      <c r="C264" s="42"/>
      <c r="D264" s="42"/>
      <c r="E264" s="42"/>
      <c r="F264" s="42"/>
      <c r="G264" s="42"/>
      <c r="H264" s="42"/>
      <c r="I264" s="42"/>
      <c r="J264" s="42"/>
      <c r="K264" s="42"/>
      <c r="L264" s="42"/>
    </row>
    <row r="265" spans="2:12" ht="15.75" customHeight="1">
      <c r="B265" s="42"/>
      <c r="C265" s="42"/>
      <c r="D265" s="42"/>
      <c r="E265" s="42"/>
      <c r="F265" s="42"/>
      <c r="G265" s="42"/>
      <c r="H265" s="42"/>
      <c r="I265" s="42"/>
      <c r="J265" s="42"/>
      <c r="K265" s="42"/>
      <c r="L265" s="42"/>
    </row>
    <row r="266" spans="2:12" ht="15.75" customHeight="1">
      <c r="B266" s="42"/>
      <c r="C266" s="42"/>
      <c r="D266" s="42"/>
      <c r="E266" s="42"/>
      <c r="F266" s="42"/>
      <c r="G266" s="42"/>
      <c r="H266" s="42"/>
      <c r="I266" s="42"/>
      <c r="J266" s="42"/>
      <c r="K266" s="42"/>
      <c r="L266" s="42"/>
    </row>
    <row r="267" spans="2:12" ht="15.75" customHeight="1">
      <c r="B267" s="42"/>
      <c r="C267" s="42"/>
      <c r="D267" s="42"/>
      <c r="E267" s="42"/>
      <c r="F267" s="42"/>
      <c r="G267" s="42"/>
      <c r="H267" s="42"/>
      <c r="I267" s="42"/>
      <c r="J267" s="42"/>
      <c r="K267" s="42"/>
      <c r="L267" s="42"/>
    </row>
    <row r="268" spans="2:12" ht="15.75" customHeight="1">
      <c r="B268" s="42"/>
      <c r="C268" s="42"/>
      <c r="D268" s="42"/>
      <c r="E268" s="42"/>
      <c r="F268" s="42"/>
      <c r="G268" s="42"/>
      <c r="H268" s="42"/>
      <c r="I268" s="42"/>
      <c r="J268" s="42"/>
      <c r="K268" s="42"/>
      <c r="L268" s="42"/>
    </row>
    <row r="269" spans="2:12" ht="15.75" customHeight="1">
      <c r="B269" s="42"/>
      <c r="C269" s="42"/>
      <c r="D269" s="42"/>
      <c r="E269" s="42"/>
      <c r="F269" s="42"/>
      <c r="G269" s="42"/>
      <c r="H269" s="42"/>
      <c r="I269" s="42"/>
      <c r="J269" s="42"/>
      <c r="K269" s="42"/>
      <c r="L269" s="42"/>
    </row>
    <row r="270" spans="2:12" ht="15.75" customHeight="1">
      <c r="B270" s="42"/>
      <c r="C270" s="42"/>
      <c r="D270" s="42"/>
      <c r="E270" s="42"/>
      <c r="F270" s="42"/>
      <c r="G270" s="42"/>
      <c r="H270" s="42"/>
      <c r="I270" s="42"/>
      <c r="J270" s="42"/>
      <c r="K270" s="42"/>
      <c r="L270" s="42"/>
    </row>
    <row r="271" spans="2:12" ht="15.75" customHeight="1">
      <c r="B271" s="42"/>
      <c r="C271" s="42"/>
      <c r="D271" s="42"/>
      <c r="E271" s="42"/>
      <c r="F271" s="42"/>
      <c r="G271" s="42"/>
      <c r="H271" s="42"/>
      <c r="I271" s="42"/>
      <c r="J271" s="42"/>
      <c r="K271" s="42"/>
      <c r="L271" s="42"/>
    </row>
    <row r="272" spans="2:12" ht="15.75" customHeight="1">
      <c r="B272" s="42"/>
      <c r="C272" s="42"/>
      <c r="D272" s="42"/>
      <c r="E272" s="42"/>
      <c r="F272" s="42"/>
      <c r="G272" s="42"/>
      <c r="H272" s="42"/>
      <c r="I272" s="42"/>
      <c r="J272" s="42"/>
      <c r="K272" s="42"/>
      <c r="L272" s="42"/>
    </row>
    <row r="273" spans="2:12" ht="15.75" customHeight="1">
      <c r="B273" s="42"/>
      <c r="C273" s="42"/>
      <c r="D273" s="42"/>
      <c r="E273" s="42"/>
      <c r="F273" s="42"/>
      <c r="G273" s="42"/>
      <c r="H273" s="42"/>
      <c r="I273" s="42"/>
      <c r="J273" s="42"/>
      <c r="K273" s="42"/>
      <c r="L273" s="42"/>
    </row>
    <row r="274" spans="2:12" ht="15.75" customHeight="1">
      <c r="B274" s="42"/>
      <c r="C274" s="42"/>
      <c r="D274" s="42"/>
      <c r="E274" s="42"/>
      <c r="F274" s="42"/>
      <c r="G274" s="42"/>
      <c r="H274" s="42"/>
      <c r="I274" s="42"/>
      <c r="J274" s="42"/>
      <c r="K274" s="42"/>
      <c r="L274" s="42"/>
    </row>
    <row r="275" spans="2:12" ht="15.75" customHeight="1">
      <c r="B275" s="42"/>
      <c r="C275" s="42"/>
      <c r="D275" s="42"/>
      <c r="E275" s="42"/>
      <c r="F275" s="42"/>
      <c r="G275" s="42"/>
      <c r="H275" s="42"/>
      <c r="I275" s="42"/>
      <c r="J275" s="42"/>
      <c r="K275" s="42"/>
      <c r="L275" s="42"/>
    </row>
    <row r="276" spans="2:12" ht="15.75" customHeight="1">
      <c r="B276" s="42"/>
      <c r="C276" s="42"/>
      <c r="D276" s="42"/>
      <c r="E276" s="42"/>
      <c r="F276" s="42"/>
      <c r="G276" s="42"/>
      <c r="H276" s="42"/>
      <c r="I276" s="42"/>
      <c r="J276" s="42"/>
      <c r="K276" s="42"/>
      <c r="L276" s="42"/>
    </row>
    <row r="277" spans="2:12" ht="15.75" customHeight="1">
      <c r="B277" s="42"/>
      <c r="C277" s="42"/>
      <c r="D277" s="42"/>
      <c r="E277" s="42"/>
      <c r="F277" s="42"/>
      <c r="G277" s="42"/>
      <c r="H277" s="42"/>
      <c r="I277" s="42"/>
      <c r="J277" s="42"/>
      <c r="K277" s="42"/>
      <c r="L277" s="42"/>
    </row>
    <row r="278" spans="2:12" ht="15.75" customHeight="1">
      <c r="B278" s="42"/>
      <c r="C278" s="42"/>
      <c r="D278" s="42"/>
      <c r="E278" s="42"/>
      <c r="F278" s="42"/>
      <c r="G278" s="42"/>
      <c r="H278" s="42"/>
      <c r="I278" s="42"/>
      <c r="J278" s="42"/>
      <c r="K278" s="42"/>
      <c r="L278" s="42"/>
    </row>
    <row r="279" spans="2:12" ht="15.75" customHeight="1">
      <c r="B279" s="42"/>
      <c r="C279" s="42"/>
      <c r="D279" s="42"/>
      <c r="E279" s="42"/>
      <c r="F279" s="42"/>
      <c r="G279" s="42"/>
      <c r="H279" s="42"/>
      <c r="I279" s="42"/>
      <c r="J279" s="42"/>
      <c r="K279" s="42"/>
      <c r="L279" s="42"/>
    </row>
    <row r="280" spans="2:12" ht="15.75" customHeight="1">
      <c r="B280" s="42"/>
      <c r="C280" s="42"/>
      <c r="D280" s="42"/>
      <c r="E280" s="42"/>
      <c r="F280" s="42"/>
      <c r="G280" s="42"/>
      <c r="H280" s="42"/>
      <c r="I280" s="42"/>
      <c r="J280" s="42"/>
      <c r="K280" s="42"/>
      <c r="L280" s="42"/>
    </row>
    <row r="281" spans="2:12" ht="15.75" customHeight="1">
      <c r="B281" s="42"/>
      <c r="C281" s="42"/>
      <c r="D281" s="42"/>
      <c r="E281" s="42"/>
      <c r="F281" s="42"/>
      <c r="G281" s="42"/>
      <c r="H281" s="42"/>
      <c r="I281" s="42"/>
      <c r="J281" s="42"/>
      <c r="K281" s="42"/>
      <c r="L281" s="42"/>
    </row>
    <row r="282" spans="2:12" ht="15.75" customHeight="1">
      <c r="B282" s="42"/>
      <c r="C282" s="42"/>
      <c r="D282" s="42"/>
      <c r="E282" s="42"/>
      <c r="F282" s="42"/>
      <c r="G282" s="42"/>
      <c r="H282" s="42"/>
      <c r="I282" s="42"/>
      <c r="J282" s="42"/>
      <c r="K282" s="42"/>
      <c r="L282" s="42"/>
    </row>
    <row r="283" spans="2:12" ht="15.75" customHeight="1">
      <c r="B283" s="42"/>
      <c r="C283" s="42"/>
      <c r="D283" s="42"/>
      <c r="E283" s="42"/>
      <c r="F283" s="42"/>
      <c r="G283" s="42"/>
      <c r="H283" s="42"/>
      <c r="I283" s="42"/>
      <c r="J283" s="42"/>
      <c r="K283" s="42"/>
      <c r="L283" s="42"/>
    </row>
    <row r="284" spans="2:12" ht="15.75" customHeight="1">
      <c r="B284" s="42"/>
      <c r="C284" s="42"/>
      <c r="D284" s="42"/>
      <c r="E284" s="42"/>
      <c r="F284" s="42"/>
      <c r="G284" s="42"/>
      <c r="H284" s="42"/>
      <c r="I284" s="42"/>
      <c r="J284" s="42"/>
      <c r="K284" s="42"/>
      <c r="L284" s="42"/>
    </row>
    <row r="285" spans="2:12" ht="15.75" customHeight="1">
      <c r="B285" s="42"/>
      <c r="C285" s="42"/>
      <c r="D285" s="42"/>
      <c r="E285" s="42"/>
      <c r="F285" s="42"/>
      <c r="G285" s="42"/>
      <c r="H285" s="42"/>
      <c r="I285" s="42"/>
      <c r="J285" s="42"/>
      <c r="K285" s="42"/>
      <c r="L285" s="42"/>
    </row>
    <row r="286" spans="2:12" ht="15.75" customHeight="1">
      <c r="B286" s="42"/>
      <c r="C286" s="42"/>
      <c r="D286" s="42"/>
      <c r="E286" s="42"/>
      <c r="F286" s="42"/>
      <c r="G286" s="42"/>
      <c r="H286" s="42"/>
      <c r="I286" s="42"/>
      <c r="J286" s="42"/>
      <c r="K286" s="42"/>
      <c r="L286" s="42"/>
    </row>
    <row r="287" spans="2:12" ht="15.75" customHeight="1">
      <c r="B287" s="42"/>
      <c r="C287" s="42"/>
      <c r="D287" s="42"/>
      <c r="E287" s="42"/>
      <c r="F287" s="42"/>
      <c r="G287" s="42"/>
      <c r="H287" s="42"/>
      <c r="I287" s="42"/>
      <c r="J287" s="42"/>
      <c r="K287" s="42"/>
      <c r="L287" s="42"/>
    </row>
    <row r="288" spans="2:12" ht="15.75" customHeight="1">
      <c r="B288" s="42"/>
      <c r="C288" s="42"/>
      <c r="D288" s="42"/>
      <c r="E288" s="42"/>
      <c r="F288" s="42"/>
      <c r="G288" s="42"/>
      <c r="H288" s="42"/>
      <c r="I288" s="42"/>
      <c r="J288" s="42"/>
      <c r="K288" s="42"/>
      <c r="L288" s="42"/>
    </row>
    <row r="289" spans="2:12" ht="15.75" customHeight="1">
      <c r="B289" s="42"/>
      <c r="C289" s="42"/>
      <c r="D289" s="42"/>
      <c r="E289" s="42"/>
      <c r="F289" s="42"/>
      <c r="G289" s="42"/>
      <c r="H289" s="42"/>
      <c r="I289" s="42"/>
      <c r="J289" s="42"/>
      <c r="K289" s="42"/>
      <c r="L289" s="42"/>
    </row>
    <row r="290" spans="2:12" ht="15.75" customHeight="1">
      <c r="B290" s="42"/>
      <c r="C290" s="42"/>
      <c r="D290" s="42"/>
      <c r="E290" s="42"/>
      <c r="F290" s="42"/>
      <c r="G290" s="42"/>
      <c r="H290" s="42"/>
      <c r="I290" s="42"/>
      <c r="J290" s="42"/>
      <c r="K290" s="42"/>
      <c r="L290" s="42"/>
    </row>
    <row r="291" spans="2:12" ht="15.75" customHeight="1">
      <c r="B291" s="42"/>
      <c r="C291" s="42"/>
      <c r="D291" s="42"/>
      <c r="E291" s="42"/>
      <c r="F291" s="42"/>
      <c r="G291" s="42"/>
      <c r="H291" s="42"/>
      <c r="I291" s="42"/>
      <c r="J291" s="42"/>
      <c r="K291" s="42"/>
      <c r="L291" s="42"/>
    </row>
    <row r="292" spans="2:12" ht="15.75" customHeight="1">
      <c r="B292" s="42"/>
      <c r="C292" s="42"/>
      <c r="D292" s="42"/>
      <c r="E292" s="42"/>
      <c r="F292" s="42"/>
      <c r="G292" s="42"/>
      <c r="H292" s="42"/>
      <c r="I292" s="42"/>
      <c r="J292" s="42"/>
      <c r="K292" s="42"/>
      <c r="L292" s="42"/>
    </row>
    <row r="293" spans="2:12" ht="15.75" customHeight="1">
      <c r="B293" s="42"/>
      <c r="C293" s="42"/>
      <c r="D293" s="42"/>
      <c r="E293" s="42"/>
      <c r="F293" s="42"/>
      <c r="G293" s="42"/>
      <c r="H293" s="42"/>
      <c r="I293" s="42"/>
      <c r="J293" s="42"/>
      <c r="K293" s="42"/>
      <c r="L293" s="42"/>
    </row>
    <row r="294" spans="2:12" ht="15.75" customHeight="1">
      <c r="B294" s="42"/>
      <c r="C294" s="42"/>
      <c r="D294" s="42"/>
      <c r="E294" s="42"/>
      <c r="F294" s="42"/>
      <c r="G294" s="42"/>
      <c r="H294" s="42"/>
      <c r="I294" s="42"/>
      <c r="J294" s="42"/>
      <c r="K294" s="42"/>
      <c r="L294" s="42"/>
    </row>
    <row r="295" spans="2:12" ht="15.75" customHeight="1">
      <c r="B295" s="42"/>
      <c r="C295" s="42"/>
      <c r="D295" s="42"/>
      <c r="E295" s="42"/>
      <c r="F295" s="42"/>
      <c r="G295" s="42"/>
      <c r="H295" s="42"/>
      <c r="I295" s="42"/>
      <c r="J295" s="42"/>
      <c r="K295" s="42"/>
      <c r="L295" s="42"/>
    </row>
    <row r="296" spans="2:12" ht="15.75" customHeight="1">
      <c r="B296" s="42"/>
      <c r="C296" s="42"/>
      <c r="D296" s="42"/>
      <c r="E296" s="42"/>
      <c r="F296" s="42"/>
      <c r="G296" s="42"/>
      <c r="H296" s="42"/>
      <c r="I296" s="42"/>
      <c r="J296" s="42"/>
      <c r="K296" s="42"/>
      <c r="L296" s="42"/>
    </row>
    <row r="297" spans="2:12" ht="15.75" customHeight="1">
      <c r="B297" s="42"/>
      <c r="C297" s="42"/>
      <c r="D297" s="42"/>
      <c r="E297" s="42"/>
      <c r="F297" s="42"/>
      <c r="G297" s="42"/>
      <c r="H297" s="42"/>
      <c r="I297" s="42"/>
      <c r="J297" s="42"/>
      <c r="K297" s="42"/>
      <c r="L297" s="42"/>
    </row>
    <row r="298" spans="2:12" ht="15.75" customHeight="1">
      <c r="B298" s="42"/>
      <c r="C298" s="42"/>
      <c r="D298" s="42"/>
      <c r="E298" s="42"/>
      <c r="F298" s="42"/>
      <c r="G298" s="42"/>
      <c r="H298" s="42"/>
      <c r="I298" s="42"/>
      <c r="J298" s="42"/>
      <c r="K298" s="42"/>
      <c r="L298" s="42"/>
    </row>
    <row r="299" spans="2:12" ht="15.75" customHeight="1">
      <c r="B299" s="42"/>
      <c r="C299" s="42"/>
      <c r="D299" s="42"/>
      <c r="E299" s="42"/>
      <c r="F299" s="42"/>
      <c r="G299" s="42"/>
      <c r="H299" s="42"/>
      <c r="I299" s="42"/>
      <c r="J299" s="42"/>
      <c r="K299" s="42"/>
      <c r="L299" s="42"/>
    </row>
    <row r="300" spans="2:12" ht="15.75" customHeight="1">
      <c r="B300" s="42"/>
      <c r="C300" s="42"/>
      <c r="D300" s="42"/>
      <c r="E300" s="42"/>
      <c r="F300" s="42"/>
      <c r="G300" s="42"/>
      <c r="H300" s="42"/>
      <c r="I300" s="42"/>
      <c r="J300" s="42"/>
      <c r="K300" s="42"/>
      <c r="L300" s="42"/>
    </row>
    <row r="301" spans="2:12" ht="15.75" customHeight="1">
      <c r="B301" s="42"/>
      <c r="C301" s="42"/>
      <c r="D301" s="42"/>
      <c r="E301" s="42"/>
      <c r="F301" s="42"/>
      <c r="G301" s="42"/>
      <c r="H301" s="42"/>
      <c r="I301" s="42"/>
      <c r="J301" s="42"/>
      <c r="K301" s="42"/>
      <c r="L301" s="42"/>
    </row>
    <row r="302" spans="2:12" ht="15.75" customHeight="1">
      <c r="B302" s="42"/>
      <c r="C302" s="42"/>
      <c r="D302" s="42"/>
      <c r="E302" s="42"/>
      <c r="F302" s="42"/>
      <c r="G302" s="42"/>
      <c r="H302" s="42"/>
      <c r="I302" s="42"/>
      <c r="J302" s="42"/>
      <c r="K302" s="42"/>
      <c r="L302" s="42"/>
    </row>
    <row r="303" spans="2:12" ht="15.75" customHeight="1">
      <c r="B303" s="42"/>
      <c r="C303" s="42"/>
      <c r="D303" s="42"/>
      <c r="E303" s="42"/>
      <c r="F303" s="42"/>
      <c r="G303" s="42"/>
      <c r="H303" s="42"/>
      <c r="I303" s="42"/>
      <c r="J303" s="42"/>
      <c r="K303" s="42"/>
      <c r="L303" s="42"/>
    </row>
    <row r="304" spans="2:12" ht="15.75" customHeight="1">
      <c r="B304" s="42"/>
      <c r="C304" s="42"/>
      <c r="D304" s="42"/>
      <c r="E304" s="42"/>
      <c r="F304" s="42"/>
      <c r="G304" s="42"/>
      <c r="H304" s="42"/>
      <c r="I304" s="42"/>
      <c r="J304" s="42"/>
      <c r="K304" s="42"/>
      <c r="L304" s="42"/>
    </row>
    <row r="305" spans="2:12" ht="15.75" customHeight="1">
      <c r="B305" s="42"/>
      <c r="C305" s="42"/>
      <c r="D305" s="42"/>
      <c r="E305" s="42"/>
      <c r="F305" s="42"/>
      <c r="G305" s="42"/>
      <c r="H305" s="42"/>
      <c r="I305" s="42"/>
      <c r="J305" s="42"/>
      <c r="K305" s="42"/>
      <c r="L305" s="42"/>
    </row>
    <row r="306" spans="2:12" ht="15.75" customHeight="1">
      <c r="B306" s="42"/>
      <c r="C306" s="42"/>
      <c r="D306" s="42"/>
      <c r="E306" s="42"/>
      <c r="F306" s="42"/>
      <c r="G306" s="42"/>
      <c r="H306" s="42"/>
      <c r="I306" s="42"/>
      <c r="J306" s="42"/>
      <c r="K306" s="42"/>
      <c r="L306" s="42"/>
    </row>
    <row r="307" spans="2:12" ht="15.75" customHeight="1">
      <c r="B307" s="42"/>
      <c r="C307" s="42"/>
      <c r="D307" s="42"/>
      <c r="E307" s="42"/>
      <c r="F307" s="42"/>
      <c r="G307" s="42"/>
      <c r="H307" s="42"/>
      <c r="I307" s="42"/>
      <c r="J307" s="42"/>
      <c r="K307" s="42"/>
      <c r="L307" s="42"/>
    </row>
    <row r="308" spans="2:12" ht="15.75" customHeight="1">
      <c r="B308" s="42"/>
      <c r="C308" s="42"/>
      <c r="D308" s="42"/>
      <c r="E308" s="42"/>
      <c r="F308" s="42"/>
      <c r="G308" s="42"/>
      <c r="H308" s="42"/>
      <c r="I308" s="42"/>
      <c r="J308" s="42"/>
      <c r="K308" s="42"/>
      <c r="L308" s="42"/>
    </row>
    <row r="309" spans="2:12" ht="15.75" customHeight="1">
      <c r="B309" s="42"/>
      <c r="C309" s="42"/>
      <c r="D309" s="42"/>
      <c r="E309" s="42"/>
      <c r="F309" s="42"/>
      <c r="G309" s="42"/>
      <c r="H309" s="42"/>
      <c r="I309" s="42"/>
      <c r="J309" s="42"/>
      <c r="K309" s="42"/>
      <c r="L309" s="42"/>
    </row>
    <row r="310" spans="2:12" ht="15.75" customHeight="1">
      <c r="B310" s="42"/>
      <c r="C310" s="42"/>
      <c r="D310" s="42"/>
      <c r="E310" s="42"/>
      <c r="F310" s="42"/>
      <c r="G310" s="42"/>
      <c r="H310" s="42"/>
      <c r="I310" s="42"/>
      <c r="J310" s="42"/>
      <c r="K310" s="42"/>
      <c r="L310" s="42"/>
    </row>
    <row r="311" spans="2:12" ht="15.75" customHeight="1">
      <c r="B311" s="42"/>
      <c r="C311" s="42"/>
      <c r="D311" s="42"/>
      <c r="E311" s="42"/>
      <c r="F311" s="42"/>
      <c r="G311" s="42"/>
      <c r="H311" s="42"/>
      <c r="I311" s="42"/>
      <c r="J311" s="42"/>
      <c r="K311" s="42"/>
      <c r="L311" s="42"/>
    </row>
    <row r="312" spans="2:12" ht="15.75" customHeight="1">
      <c r="B312" s="42"/>
      <c r="C312" s="42"/>
      <c r="D312" s="42"/>
      <c r="E312" s="42"/>
      <c r="F312" s="42"/>
      <c r="G312" s="42"/>
      <c r="H312" s="42"/>
      <c r="I312" s="42"/>
      <c r="J312" s="42"/>
      <c r="K312" s="42"/>
      <c r="L312" s="42"/>
    </row>
    <row r="313" spans="2:12" ht="15.75" customHeight="1">
      <c r="B313" s="42"/>
      <c r="C313" s="42"/>
      <c r="D313" s="42"/>
      <c r="E313" s="42"/>
      <c r="F313" s="42"/>
      <c r="G313" s="42"/>
      <c r="H313" s="42"/>
      <c r="I313" s="42"/>
      <c r="J313" s="42"/>
      <c r="K313" s="42"/>
      <c r="L313" s="42"/>
    </row>
    <row r="314" spans="2:12" ht="15.75" customHeight="1">
      <c r="B314" s="42"/>
      <c r="C314" s="42"/>
      <c r="D314" s="42"/>
      <c r="E314" s="42"/>
      <c r="F314" s="42"/>
      <c r="G314" s="42"/>
      <c r="H314" s="42"/>
      <c r="I314" s="42"/>
      <c r="J314" s="42"/>
      <c r="K314" s="42"/>
      <c r="L314" s="42"/>
    </row>
    <row r="315" spans="2:12" ht="15.75" customHeight="1">
      <c r="B315" s="42"/>
      <c r="C315" s="42"/>
      <c r="D315" s="42"/>
      <c r="E315" s="42"/>
      <c r="F315" s="42"/>
      <c r="G315" s="42"/>
      <c r="H315" s="42"/>
      <c r="I315" s="42"/>
      <c r="J315" s="42"/>
      <c r="K315" s="42"/>
      <c r="L315" s="42"/>
    </row>
    <row r="316" spans="2:12" ht="15.75" customHeight="1">
      <c r="B316" s="42"/>
      <c r="C316" s="42"/>
      <c r="D316" s="42"/>
      <c r="E316" s="42"/>
      <c r="F316" s="42"/>
      <c r="G316" s="42"/>
      <c r="H316" s="42"/>
      <c r="I316" s="42"/>
      <c r="J316" s="42"/>
      <c r="K316" s="42"/>
      <c r="L316" s="42"/>
    </row>
    <row r="317" spans="2:12" ht="15.75" customHeight="1">
      <c r="B317" s="42"/>
      <c r="C317" s="42"/>
      <c r="D317" s="42"/>
      <c r="E317" s="42"/>
      <c r="F317" s="42"/>
      <c r="G317" s="42"/>
      <c r="H317" s="42"/>
      <c r="I317" s="42"/>
      <c r="J317" s="42"/>
      <c r="K317" s="42"/>
      <c r="L317" s="42"/>
    </row>
    <row r="318" spans="2:12" ht="15.75" customHeight="1">
      <c r="B318" s="42"/>
      <c r="C318" s="42"/>
      <c r="D318" s="42"/>
      <c r="E318" s="42"/>
      <c r="F318" s="42"/>
      <c r="G318" s="42"/>
      <c r="H318" s="42"/>
      <c r="I318" s="42"/>
      <c r="J318" s="42"/>
      <c r="K318" s="42"/>
      <c r="L318" s="42"/>
    </row>
    <row r="319" spans="2:12" ht="15.75" customHeight="1">
      <c r="B319" s="42"/>
      <c r="C319" s="42"/>
      <c r="D319" s="42"/>
      <c r="E319" s="42"/>
      <c r="F319" s="42"/>
      <c r="G319" s="42"/>
      <c r="H319" s="42"/>
      <c r="I319" s="42"/>
      <c r="J319" s="42"/>
      <c r="K319" s="42"/>
      <c r="L319" s="42"/>
    </row>
    <row r="320" spans="2:12" ht="15.75" customHeight="1">
      <c r="B320" s="42"/>
      <c r="C320" s="42"/>
      <c r="D320" s="42"/>
      <c r="E320" s="42"/>
      <c r="F320" s="42"/>
      <c r="G320" s="42"/>
      <c r="H320" s="42"/>
      <c r="I320" s="42"/>
      <c r="J320" s="42"/>
      <c r="K320" s="42"/>
      <c r="L320" s="42"/>
    </row>
    <row r="321" spans="2:12" ht="15.75" customHeight="1">
      <c r="B321" s="42"/>
      <c r="C321" s="42"/>
      <c r="D321" s="42"/>
      <c r="E321" s="42"/>
      <c r="F321" s="42"/>
      <c r="G321" s="42"/>
      <c r="H321" s="42"/>
      <c r="I321" s="42"/>
      <c r="J321" s="42"/>
      <c r="K321" s="42"/>
      <c r="L321" s="42"/>
    </row>
    <row r="322" spans="2:12" ht="15.75" customHeight="1">
      <c r="B322" s="42"/>
      <c r="C322" s="42"/>
      <c r="D322" s="42"/>
      <c r="E322" s="42"/>
      <c r="F322" s="42"/>
      <c r="G322" s="42"/>
      <c r="H322" s="42"/>
      <c r="I322" s="42"/>
      <c r="J322" s="42"/>
      <c r="K322" s="42"/>
      <c r="L322" s="42"/>
    </row>
    <row r="323" spans="2:12" ht="15.75" customHeight="1">
      <c r="B323" s="42"/>
      <c r="C323" s="42"/>
      <c r="D323" s="42"/>
      <c r="E323" s="42"/>
      <c r="F323" s="42"/>
      <c r="G323" s="42"/>
      <c r="H323" s="42"/>
      <c r="I323" s="42"/>
      <c r="J323" s="42"/>
      <c r="K323" s="42"/>
      <c r="L323" s="42"/>
    </row>
    <row r="324" spans="2:12" ht="15.75" customHeight="1">
      <c r="B324" s="42"/>
      <c r="C324" s="42"/>
      <c r="D324" s="42"/>
      <c r="E324" s="42"/>
      <c r="F324" s="42"/>
      <c r="G324" s="42"/>
      <c r="H324" s="42"/>
      <c r="I324" s="42"/>
      <c r="J324" s="42"/>
      <c r="K324" s="42"/>
      <c r="L324" s="42"/>
    </row>
    <row r="325" spans="2:12" ht="15.75" customHeight="1">
      <c r="B325" s="42"/>
      <c r="C325" s="42"/>
      <c r="D325" s="42"/>
      <c r="E325" s="42"/>
      <c r="F325" s="42"/>
      <c r="G325" s="42"/>
      <c r="H325" s="42"/>
      <c r="I325" s="42"/>
      <c r="J325" s="42"/>
      <c r="K325" s="42"/>
      <c r="L325" s="42"/>
    </row>
    <row r="326" spans="2:12" ht="15.75" customHeight="1">
      <c r="B326" s="42"/>
      <c r="C326" s="42"/>
      <c r="D326" s="42"/>
      <c r="E326" s="42"/>
      <c r="F326" s="42"/>
      <c r="G326" s="42"/>
      <c r="H326" s="42"/>
      <c r="I326" s="42"/>
      <c r="J326" s="42"/>
      <c r="K326" s="42"/>
      <c r="L326" s="42"/>
    </row>
    <row r="327" spans="2:12" ht="15.75" customHeight="1">
      <c r="B327" s="42"/>
      <c r="C327" s="42"/>
      <c r="D327" s="42"/>
      <c r="E327" s="42"/>
      <c r="F327" s="42"/>
      <c r="G327" s="42"/>
      <c r="H327" s="42"/>
      <c r="I327" s="42"/>
      <c r="J327" s="42"/>
      <c r="K327" s="42"/>
      <c r="L327" s="42"/>
    </row>
    <row r="328" spans="2:12" ht="15.75" customHeight="1">
      <c r="B328" s="42"/>
      <c r="C328" s="42"/>
      <c r="D328" s="42"/>
      <c r="E328" s="42"/>
      <c r="F328" s="42"/>
      <c r="G328" s="42"/>
      <c r="H328" s="42"/>
      <c r="I328" s="42"/>
      <c r="J328" s="42"/>
      <c r="K328" s="42"/>
      <c r="L328" s="42"/>
    </row>
    <row r="329" spans="2:12" ht="15.75" customHeight="1">
      <c r="B329" s="42"/>
      <c r="C329" s="42"/>
      <c r="D329" s="42"/>
      <c r="E329" s="42"/>
      <c r="F329" s="42"/>
      <c r="G329" s="42"/>
      <c r="H329" s="42"/>
      <c r="I329" s="42"/>
      <c r="J329" s="42"/>
      <c r="K329" s="42"/>
      <c r="L329" s="42"/>
    </row>
    <row r="330" spans="2:12" ht="15.75" customHeight="1">
      <c r="B330" s="42"/>
      <c r="C330" s="42"/>
      <c r="D330" s="42"/>
      <c r="E330" s="42"/>
      <c r="F330" s="42"/>
      <c r="G330" s="42"/>
      <c r="H330" s="42"/>
      <c r="I330" s="42"/>
      <c r="J330" s="42"/>
      <c r="K330" s="42"/>
      <c r="L330" s="42"/>
    </row>
    <row r="331" spans="2:12" ht="15.75" customHeight="1">
      <c r="B331" s="42"/>
      <c r="C331" s="42"/>
      <c r="D331" s="42"/>
      <c r="E331" s="42"/>
      <c r="F331" s="42"/>
      <c r="G331" s="42"/>
      <c r="H331" s="42"/>
      <c r="I331" s="42"/>
      <c r="J331" s="42"/>
      <c r="K331" s="42"/>
      <c r="L331" s="42"/>
    </row>
    <row r="332" spans="2:12" ht="15.75" customHeight="1">
      <c r="B332" s="42"/>
      <c r="C332" s="42"/>
      <c r="D332" s="42"/>
      <c r="E332" s="42"/>
      <c r="F332" s="42"/>
      <c r="G332" s="42"/>
      <c r="H332" s="42"/>
      <c r="I332" s="42"/>
      <c r="J332" s="42"/>
      <c r="K332" s="42"/>
      <c r="L332" s="42"/>
    </row>
    <row r="333" spans="2:12" ht="15.75" customHeight="1">
      <c r="B333" s="42"/>
      <c r="C333" s="42"/>
      <c r="D333" s="42"/>
      <c r="E333" s="42"/>
      <c r="F333" s="42"/>
      <c r="G333" s="42"/>
      <c r="H333" s="42"/>
      <c r="I333" s="42"/>
      <c r="J333" s="42"/>
      <c r="K333" s="42"/>
      <c r="L333" s="42"/>
    </row>
    <row r="334" spans="2:12" ht="15.75" customHeight="1">
      <c r="B334" s="42"/>
      <c r="C334" s="42"/>
      <c r="D334" s="42"/>
      <c r="E334" s="42"/>
      <c r="F334" s="42"/>
      <c r="G334" s="42"/>
      <c r="H334" s="42"/>
      <c r="I334" s="42"/>
      <c r="J334" s="42"/>
      <c r="K334" s="42"/>
      <c r="L334" s="42"/>
    </row>
    <row r="335" spans="2:12" ht="15.75" customHeight="1">
      <c r="B335" s="42"/>
      <c r="C335" s="42"/>
      <c r="D335" s="42"/>
      <c r="E335" s="42"/>
      <c r="F335" s="42"/>
      <c r="G335" s="42"/>
      <c r="H335" s="42"/>
      <c r="I335" s="42"/>
      <c r="J335" s="42"/>
      <c r="K335" s="42"/>
      <c r="L335" s="42"/>
    </row>
    <row r="336" spans="2:12" ht="15.75" customHeight="1">
      <c r="B336" s="42"/>
      <c r="C336" s="42"/>
      <c r="D336" s="42"/>
      <c r="E336" s="42"/>
      <c r="F336" s="42"/>
      <c r="G336" s="42"/>
      <c r="H336" s="42"/>
      <c r="I336" s="42"/>
      <c r="J336" s="42"/>
      <c r="K336" s="42"/>
      <c r="L336" s="42"/>
    </row>
    <row r="337" spans="2:12" ht="15.75" customHeight="1">
      <c r="B337" s="42"/>
      <c r="C337" s="42"/>
      <c r="D337" s="42"/>
      <c r="E337" s="42"/>
      <c r="F337" s="42"/>
      <c r="G337" s="42"/>
      <c r="H337" s="42"/>
      <c r="I337" s="42"/>
      <c r="J337" s="42"/>
      <c r="K337" s="42"/>
      <c r="L337" s="42"/>
    </row>
    <row r="338" spans="2:12" ht="15.75" customHeight="1">
      <c r="B338" s="42"/>
      <c r="C338" s="42"/>
      <c r="D338" s="42"/>
      <c r="E338" s="42"/>
      <c r="F338" s="42"/>
      <c r="G338" s="42"/>
      <c r="H338" s="42"/>
      <c r="I338" s="42"/>
      <c r="J338" s="42"/>
      <c r="K338" s="42"/>
      <c r="L338" s="42"/>
    </row>
    <row r="339" spans="2:12" ht="15.75" customHeight="1">
      <c r="B339" s="42"/>
      <c r="C339" s="42"/>
      <c r="D339" s="42"/>
      <c r="E339" s="42"/>
      <c r="F339" s="42"/>
      <c r="G339" s="42"/>
      <c r="H339" s="42"/>
      <c r="I339" s="42"/>
      <c r="J339" s="42"/>
      <c r="K339" s="42"/>
      <c r="L339" s="42"/>
    </row>
    <row r="340" spans="2:12" ht="15.75" customHeight="1">
      <c r="B340" s="42"/>
      <c r="C340" s="42"/>
      <c r="D340" s="42"/>
      <c r="E340" s="42"/>
      <c r="F340" s="42"/>
      <c r="G340" s="42"/>
      <c r="H340" s="42"/>
      <c r="I340" s="42"/>
      <c r="J340" s="42"/>
      <c r="K340" s="42"/>
      <c r="L340" s="42"/>
    </row>
    <row r="341" spans="2:12" ht="15.75" customHeight="1">
      <c r="B341" s="42"/>
      <c r="C341" s="42"/>
      <c r="D341" s="42"/>
      <c r="E341" s="42"/>
      <c r="F341" s="42"/>
      <c r="G341" s="42"/>
      <c r="H341" s="42"/>
      <c r="I341" s="42"/>
      <c r="J341" s="42"/>
      <c r="K341" s="42"/>
      <c r="L341" s="42"/>
    </row>
    <row r="342" spans="2:12" ht="15.75" customHeight="1">
      <c r="B342" s="42"/>
      <c r="C342" s="42"/>
      <c r="D342" s="42"/>
      <c r="E342" s="42"/>
      <c r="F342" s="42"/>
      <c r="G342" s="42"/>
      <c r="H342" s="42"/>
      <c r="I342" s="42"/>
      <c r="J342" s="42"/>
      <c r="K342" s="42"/>
      <c r="L342" s="42"/>
    </row>
    <row r="343" spans="2:12" ht="15.75" customHeight="1">
      <c r="B343" s="42"/>
      <c r="C343" s="42"/>
      <c r="D343" s="42"/>
      <c r="E343" s="42"/>
      <c r="F343" s="42"/>
      <c r="G343" s="42"/>
      <c r="H343" s="42"/>
      <c r="I343" s="42"/>
      <c r="J343" s="42"/>
      <c r="K343" s="42"/>
      <c r="L343" s="42"/>
    </row>
    <row r="344" spans="2:12" ht="15.75" customHeight="1">
      <c r="B344" s="42"/>
      <c r="C344" s="42"/>
      <c r="D344" s="42"/>
      <c r="E344" s="42"/>
      <c r="F344" s="42"/>
      <c r="G344" s="42"/>
      <c r="H344" s="42"/>
      <c r="I344" s="42"/>
      <c r="J344" s="42"/>
      <c r="K344" s="42"/>
      <c r="L344" s="42"/>
    </row>
    <row r="345" spans="2:12" ht="15.75" customHeight="1">
      <c r="B345" s="42"/>
      <c r="C345" s="42"/>
      <c r="D345" s="42"/>
      <c r="E345" s="42"/>
      <c r="F345" s="42"/>
      <c r="G345" s="42"/>
      <c r="H345" s="42"/>
      <c r="I345" s="42"/>
      <c r="J345" s="42"/>
      <c r="K345" s="42"/>
      <c r="L345" s="42"/>
    </row>
    <row r="346" spans="2:12" ht="15.75" customHeight="1">
      <c r="B346" s="42"/>
      <c r="C346" s="42"/>
      <c r="D346" s="42"/>
      <c r="E346" s="42"/>
      <c r="F346" s="42"/>
      <c r="G346" s="42"/>
      <c r="H346" s="42"/>
      <c r="I346" s="42"/>
      <c r="J346" s="42"/>
      <c r="K346" s="42"/>
      <c r="L346" s="42"/>
    </row>
    <row r="347" spans="2:12" ht="15.75" customHeight="1">
      <c r="B347" s="42"/>
      <c r="C347" s="42"/>
      <c r="D347" s="42"/>
      <c r="E347" s="42"/>
      <c r="F347" s="42"/>
      <c r="G347" s="42"/>
      <c r="H347" s="42"/>
      <c r="I347" s="42"/>
      <c r="J347" s="42"/>
      <c r="K347" s="42"/>
      <c r="L347" s="42"/>
    </row>
    <row r="348" spans="2:12" ht="15.75" customHeight="1">
      <c r="B348" s="42"/>
      <c r="C348" s="42"/>
      <c r="D348" s="42"/>
      <c r="E348" s="42"/>
      <c r="F348" s="42"/>
      <c r="G348" s="42"/>
      <c r="H348" s="42"/>
      <c r="I348" s="42"/>
      <c r="J348" s="42"/>
      <c r="K348" s="42"/>
      <c r="L348" s="42"/>
    </row>
    <row r="349" spans="2:12" ht="15.75" customHeight="1">
      <c r="B349" s="42"/>
      <c r="C349" s="42"/>
      <c r="D349" s="42"/>
      <c r="E349" s="42"/>
      <c r="F349" s="42"/>
      <c r="G349" s="42"/>
      <c r="H349" s="42"/>
      <c r="I349" s="42"/>
      <c r="J349" s="42"/>
      <c r="K349" s="42"/>
      <c r="L349" s="42"/>
    </row>
    <row r="350" spans="2:12" ht="15.75" customHeight="1">
      <c r="B350" s="42"/>
      <c r="C350" s="42"/>
      <c r="D350" s="42"/>
      <c r="E350" s="42"/>
      <c r="F350" s="42"/>
      <c r="G350" s="42"/>
      <c r="H350" s="42"/>
      <c r="I350" s="42"/>
      <c r="J350" s="42"/>
      <c r="K350" s="42"/>
      <c r="L350" s="42"/>
    </row>
    <row r="351" spans="2:12" ht="15.75" customHeight="1">
      <c r="B351" s="42"/>
      <c r="C351" s="42"/>
      <c r="D351" s="42"/>
      <c r="E351" s="42"/>
      <c r="F351" s="42"/>
      <c r="G351" s="42"/>
      <c r="H351" s="42"/>
      <c r="I351" s="42"/>
      <c r="J351" s="42"/>
      <c r="K351" s="42"/>
      <c r="L351" s="42"/>
    </row>
    <row r="352" spans="2:12" ht="15.75" customHeight="1">
      <c r="B352" s="42"/>
      <c r="C352" s="42"/>
      <c r="D352" s="42"/>
      <c r="E352" s="42"/>
      <c r="F352" s="42"/>
      <c r="G352" s="42"/>
      <c r="H352" s="42"/>
      <c r="I352" s="42"/>
      <c r="J352" s="42"/>
      <c r="K352" s="42"/>
      <c r="L352" s="42"/>
    </row>
    <row r="353" spans="2:12" ht="15.75" customHeight="1">
      <c r="B353" s="42"/>
      <c r="C353" s="42"/>
      <c r="D353" s="42"/>
      <c r="E353" s="42"/>
      <c r="F353" s="42"/>
      <c r="G353" s="42"/>
      <c r="H353" s="42"/>
      <c r="I353" s="42"/>
      <c r="J353" s="42"/>
      <c r="K353" s="42"/>
      <c r="L353" s="42"/>
    </row>
    <row r="354" spans="2:12" ht="15.75" customHeight="1">
      <c r="B354" s="42"/>
      <c r="C354" s="42"/>
      <c r="D354" s="42"/>
      <c r="E354" s="42"/>
      <c r="F354" s="42"/>
      <c r="G354" s="42"/>
      <c r="H354" s="42"/>
      <c r="I354" s="42"/>
      <c r="J354" s="42"/>
      <c r="K354" s="42"/>
      <c r="L354" s="42"/>
    </row>
    <row r="355" spans="2:12" ht="15.75" customHeight="1">
      <c r="B355" s="42"/>
      <c r="C355" s="42"/>
      <c r="D355" s="42"/>
      <c r="E355" s="42"/>
      <c r="F355" s="42"/>
      <c r="G355" s="42"/>
      <c r="H355" s="42"/>
      <c r="I355" s="42"/>
      <c r="J355" s="42"/>
      <c r="K355" s="42"/>
      <c r="L355" s="42"/>
    </row>
    <row r="356" spans="2:12" ht="15.75" customHeight="1">
      <c r="B356" s="42"/>
      <c r="C356" s="42"/>
      <c r="D356" s="42"/>
      <c r="E356" s="42"/>
      <c r="F356" s="42"/>
      <c r="G356" s="42"/>
      <c r="H356" s="42"/>
      <c r="I356" s="42"/>
      <c r="J356" s="42"/>
      <c r="K356" s="42"/>
      <c r="L356" s="42"/>
    </row>
    <row r="357" spans="2:12" ht="15.75" customHeight="1">
      <c r="B357" s="42"/>
      <c r="C357" s="42"/>
      <c r="D357" s="42"/>
      <c r="E357" s="42"/>
      <c r="F357" s="42"/>
      <c r="G357" s="42"/>
      <c r="H357" s="42"/>
      <c r="I357" s="42"/>
      <c r="J357" s="42"/>
      <c r="K357" s="42"/>
      <c r="L357" s="42"/>
    </row>
    <row r="358" spans="2:12" ht="15.75" customHeight="1">
      <c r="B358" s="42"/>
      <c r="C358" s="42"/>
      <c r="D358" s="42"/>
      <c r="E358" s="42"/>
      <c r="F358" s="42"/>
      <c r="G358" s="42"/>
      <c r="H358" s="42"/>
      <c r="I358" s="42"/>
      <c r="J358" s="42"/>
      <c r="K358" s="42"/>
      <c r="L358" s="42"/>
    </row>
    <row r="359" spans="2:12" ht="15.75" customHeight="1">
      <c r="B359" s="42"/>
      <c r="C359" s="42"/>
      <c r="D359" s="42"/>
      <c r="E359" s="42"/>
      <c r="F359" s="42"/>
      <c r="G359" s="42"/>
      <c r="H359" s="42"/>
      <c r="I359" s="42"/>
      <c r="J359" s="42"/>
      <c r="K359" s="42"/>
      <c r="L359" s="42"/>
    </row>
    <row r="360" spans="2:12" ht="15.75" customHeight="1">
      <c r="B360" s="42"/>
      <c r="C360" s="42"/>
      <c r="D360" s="42"/>
      <c r="E360" s="42"/>
      <c r="F360" s="42"/>
      <c r="G360" s="42"/>
      <c r="H360" s="42"/>
      <c r="I360" s="42"/>
      <c r="J360" s="42"/>
      <c r="K360" s="42"/>
      <c r="L360" s="42"/>
    </row>
    <row r="361" spans="2:12" ht="15.75" customHeight="1">
      <c r="B361" s="42"/>
      <c r="C361" s="42"/>
      <c r="D361" s="42"/>
      <c r="E361" s="42"/>
      <c r="F361" s="42"/>
      <c r="G361" s="42"/>
      <c r="H361" s="42"/>
      <c r="I361" s="42"/>
      <c r="J361" s="42"/>
      <c r="K361" s="42"/>
      <c r="L361" s="42"/>
    </row>
    <row r="362" spans="2:12" ht="15.75" customHeight="1">
      <c r="B362" s="42"/>
      <c r="C362" s="42"/>
      <c r="D362" s="42"/>
      <c r="E362" s="42"/>
      <c r="F362" s="42"/>
      <c r="G362" s="42"/>
      <c r="H362" s="42"/>
      <c r="I362" s="42"/>
      <c r="J362" s="42"/>
      <c r="K362" s="42"/>
      <c r="L362" s="42"/>
    </row>
    <row r="363" spans="2:12" ht="15.75" customHeight="1">
      <c r="B363" s="42"/>
      <c r="C363" s="42"/>
      <c r="D363" s="42"/>
      <c r="E363" s="42"/>
      <c r="F363" s="42"/>
      <c r="G363" s="42"/>
      <c r="H363" s="42"/>
      <c r="I363" s="42"/>
      <c r="J363" s="42"/>
      <c r="K363" s="42"/>
      <c r="L363" s="42"/>
    </row>
    <row r="364" spans="2:12" ht="15.75" customHeight="1">
      <c r="B364" s="42"/>
      <c r="C364" s="42"/>
      <c r="D364" s="42"/>
      <c r="E364" s="42"/>
      <c r="F364" s="42"/>
      <c r="G364" s="42"/>
      <c r="H364" s="42"/>
      <c r="I364" s="42"/>
      <c r="J364" s="42"/>
      <c r="K364" s="42"/>
      <c r="L364" s="42"/>
    </row>
    <row r="365" spans="2:12" ht="15.75" customHeight="1">
      <c r="B365" s="42"/>
      <c r="C365" s="42"/>
      <c r="D365" s="42"/>
      <c r="E365" s="42"/>
      <c r="F365" s="42"/>
      <c r="G365" s="42"/>
      <c r="H365" s="42"/>
      <c r="I365" s="42"/>
      <c r="J365" s="42"/>
      <c r="K365" s="42"/>
      <c r="L365" s="42"/>
    </row>
    <row r="366" spans="2:12" ht="15.75" customHeight="1">
      <c r="B366" s="42"/>
      <c r="C366" s="42"/>
      <c r="D366" s="42"/>
      <c r="E366" s="42"/>
      <c r="F366" s="42"/>
      <c r="G366" s="42"/>
      <c r="H366" s="42"/>
      <c r="I366" s="42"/>
      <c r="J366" s="42"/>
      <c r="K366" s="42"/>
      <c r="L366" s="42"/>
    </row>
    <row r="367" spans="2:12" ht="15.75" customHeight="1">
      <c r="B367" s="42"/>
      <c r="C367" s="42"/>
      <c r="D367" s="42"/>
      <c r="E367" s="42"/>
      <c r="F367" s="42"/>
      <c r="G367" s="42"/>
      <c r="H367" s="42"/>
      <c r="I367" s="42"/>
      <c r="J367" s="42"/>
      <c r="K367" s="42"/>
      <c r="L367" s="42"/>
    </row>
    <row r="368" spans="2:12" ht="15.75" customHeight="1">
      <c r="B368" s="42"/>
      <c r="C368" s="42"/>
      <c r="D368" s="42"/>
      <c r="E368" s="42"/>
      <c r="F368" s="42"/>
      <c r="G368" s="42"/>
      <c r="H368" s="42"/>
      <c r="I368" s="42"/>
      <c r="J368" s="42"/>
      <c r="K368" s="42"/>
      <c r="L368" s="42"/>
    </row>
    <row r="369" spans="2:12" ht="15.75" customHeight="1">
      <c r="B369" s="42"/>
      <c r="C369" s="42"/>
      <c r="D369" s="42"/>
      <c r="E369" s="42"/>
      <c r="F369" s="42"/>
      <c r="G369" s="42"/>
      <c r="H369" s="42"/>
      <c r="I369" s="42"/>
      <c r="J369" s="42"/>
      <c r="K369" s="42"/>
      <c r="L369" s="42"/>
    </row>
    <row r="370" spans="2:12" ht="15.75" customHeight="1">
      <c r="B370" s="42"/>
      <c r="C370" s="42"/>
      <c r="D370" s="42"/>
      <c r="E370" s="42"/>
      <c r="F370" s="42"/>
      <c r="G370" s="42"/>
      <c r="H370" s="42"/>
      <c r="I370" s="42"/>
      <c r="J370" s="42"/>
      <c r="K370" s="42"/>
      <c r="L370" s="42"/>
    </row>
    <row r="371" spans="2:12" ht="15.75" customHeight="1">
      <c r="B371" s="42"/>
      <c r="C371" s="42"/>
      <c r="D371" s="42"/>
      <c r="E371" s="42"/>
      <c r="F371" s="42"/>
      <c r="G371" s="42"/>
      <c r="H371" s="42"/>
      <c r="I371" s="42"/>
      <c r="J371" s="42"/>
      <c r="K371" s="42"/>
      <c r="L371" s="42"/>
    </row>
    <row r="372" spans="2:12" ht="15.75" customHeight="1">
      <c r="B372" s="42"/>
      <c r="C372" s="42"/>
      <c r="D372" s="42"/>
      <c r="E372" s="42"/>
      <c r="F372" s="42"/>
      <c r="G372" s="42"/>
      <c r="H372" s="42"/>
      <c r="I372" s="42"/>
      <c r="J372" s="42"/>
      <c r="K372" s="42"/>
      <c r="L372" s="42"/>
    </row>
    <row r="373" spans="2:12" ht="15.75" customHeight="1">
      <c r="B373" s="42"/>
      <c r="C373" s="42"/>
      <c r="D373" s="42"/>
      <c r="E373" s="42"/>
      <c r="F373" s="42"/>
      <c r="G373" s="42"/>
      <c r="H373" s="42"/>
      <c r="I373" s="42"/>
      <c r="J373" s="42"/>
      <c r="K373" s="42"/>
      <c r="L373" s="42"/>
    </row>
    <row r="374" spans="2:12" ht="15.75" customHeight="1">
      <c r="B374" s="42"/>
      <c r="C374" s="42"/>
      <c r="D374" s="42"/>
      <c r="E374" s="42"/>
      <c r="F374" s="42"/>
      <c r="G374" s="42"/>
      <c r="H374" s="42"/>
      <c r="I374" s="42"/>
      <c r="J374" s="42"/>
      <c r="K374" s="42"/>
      <c r="L374" s="42"/>
    </row>
    <row r="375" spans="2:12" ht="15.75" customHeight="1">
      <c r="B375" s="42"/>
      <c r="C375" s="42"/>
      <c r="D375" s="42"/>
      <c r="E375" s="42"/>
      <c r="F375" s="42"/>
      <c r="G375" s="42"/>
      <c r="H375" s="42"/>
      <c r="I375" s="42"/>
      <c r="J375" s="42"/>
      <c r="K375" s="42"/>
      <c r="L375" s="42"/>
    </row>
    <row r="376" spans="2:12" ht="15.75" customHeight="1">
      <c r="B376" s="42"/>
      <c r="C376" s="42"/>
      <c r="D376" s="42"/>
      <c r="E376" s="42"/>
      <c r="F376" s="42"/>
      <c r="G376" s="42"/>
      <c r="H376" s="42"/>
      <c r="I376" s="42"/>
      <c r="J376" s="42"/>
      <c r="K376" s="42"/>
      <c r="L376" s="42"/>
    </row>
    <row r="377" spans="2:12" ht="15.75" customHeight="1">
      <c r="B377" s="42"/>
      <c r="C377" s="42"/>
      <c r="D377" s="42"/>
      <c r="E377" s="42"/>
      <c r="F377" s="42"/>
      <c r="G377" s="42"/>
      <c r="H377" s="42"/>
      <c r="I377" s="42"/>
      <c r="J377" s="42"/>
      <c r="K377" s="42"/>
      <c r="L377" s="42"/>
    </row>
    <row r="378" spans="2:12" ht="15.75" customHeight="1">
      <c r="B378" s="42"/>
      <c r="C378" s="42"/>
      <c r="D378" s="42"/>
      <c r="E378" s="42"/>
      <c r="F378" s="42"/>
      <c r="G378" s="42"/>
      <c r="H378" s="42"/>
      <c r="I378" s="42"/>
      <c r="J378" s="42"/>
      <c r="K378" s="42"/>
      <c r="L378" s="42"/>
    </row>
    <row r="379" spans="2:12" ht="15.75" customHeight="1">
      <c r="B379" s="42"/>
      <c r="C379" s="42"/>
      <c r="D379" s="42"/>
      <c r="E379" s="42"/>
      <c r="F379" s="42"/>
      <c r="G379" s="42"/>
      <c r="H379" s="42"/>
      <c r="I379" s="42"/>
      <c r="J379" s="42"/>
      <c r="K379" s="42"/>
      <c r="L379" s="42"/>
    </row>
    <row r="380" spans="2:12" ht="15.75" customHeight="1">
      <c r="B380" s="42"/>
      <c r="C380" s="42"/>
      <c r="D380" s="42"/>
      <c r="E380" s="42"/>
      <c r="F380" s="42"/>
      <c r="G380" s="42"/>
      <c r="H380" s="42"/>
      <c r="I380" s="42"/>
      <c r="J380" s="42"/>
      <c r="K380" s="42"/>
      <c r="L380" s="42"/>
    </row>
    <row r="381" spans="2:12" ht="15.75" customHeight="1">
      <c r="B381" s="42"/>
      <c r="C381" s="42"/>
      <c r="D381" s="42"/>
      <c r="E381" s="42"/>
      <c r="F381" s="42"/>
      <c r="G381" s="42"/>
      <c r="H381" s="42"/>
      <c r="I381" s="42"/>
      <c r="J381" s="42"/>
      <c r="K381" s="42"/>
      <c r="L381" s="42"/>
    </row>
    <row r="382" spans="2:12" ht="15.75" customHeight="1">
      <c r="B382" s="42"/>
      <c r="C382" s="42"/>
      <c r="D382" s="42"/>
      <c r="E382" s="42"/>
      <c r="F382" s="42"/>
      <c r="G382" s="42"/>
      <c r="H382" s="42"/>
      <c r="I382" s="42"/>
      <c r="J382" s="42"/>
      <c r="K382" s="42"/>
      <c r="L382" s="42"/>
    </row>
    <row r="383" spans="2:12" ht="15.75" customHeight="1">
      <c r="B383" s="42"/>
      <c r="C383" s="42"/>
      <c r="D383" s="42"/>
      <c r="E383" s="42"/>
      <c r="F383" s="42"/>
      <c r="G383" s="42"/>
      <c r="H383" s="42"/>
      <c r="I383" s="42"/>
      <c r="J383" s="42"/>
      <c r="K383" s="42"/>
      <c r="L383" s="42"/>
    </row>
    <row r="384" spans="2:12" ht="15.75" customHeight="1">
      <c r="B384" s="42"/>
      <c r="C384" s="42"/>
      <c r="D384" s="42"/>
      <c r="E384" s="42"/>
      <c r="F384" s="42"/>
      <c r="G384" s="42"/>
      <c r="H384" s="42"/>
      <c r="I384" s="42"/>
      <c r="J384" s="42"/>
      <c r="K384" s="42"/>
      <c r="L384" s="42"/>
    </row>
    <row r="385" spans="2:12" ht="15.75" customHeight="1">
      <c r="B385" s="42"/>
      <c r="C385" s="42"/>
      <c r="D385" s="42"/>
      <c r="E385" s="42"/>
      <c r="F385" s="42"/>
      <c r="G385" s="42"/>
      <c r="H385" s="42"/>
      <c r="I385" s="42"/>
      <c r="J385" s="42"/>
      <c r="K385" s="42"/>
      <c r="L385" s="42"/>
    </row>
    <row r="386" spans="2:12" ht="15.75" customHeight="1">
      <c r="B386" s="42"/>
      <c r="C386" s="42"/>
      <c r="D386" s="42"/>
      <c r="E386" s="42"/>
      <c r="F386" s="42"/>
      <c r="G386" s="42"/>
      <c r="H386" s="42"/>
      <c r="I386" s="42"/>
      <c r="J386" s="42"/>
      <c r="K386" s="42"/>
      <c r="L386" s="42"/>
    </row>
    <row r="387" spans="2:12" ht="15.75" customHeight="1">
      <c r="B387" s="42"/>
      <c r="C387" s="42"/>
      <c r="D387" s="42"/>
      <c r="E387" s="42"/>
      <c r="F387" s="42"/>
      <c r="G387" s="42"/>
      <c r="H387" s="42"/>
      <c r="I387" s="42"/>
      <c r="J387" s="42"/>
      <c r="K387" s="42"/>
      <c r="L387" s="42"/>
    </row>
    <row r="388" spans="2:12" ht="15.75" customHeight="1">
      <c r="B388" s="42"/>
      <c r="C388" s="42"/>
      <c r="D388" s="42"/>
      <c r="E388" s="42"/>
      <c r="F388" s="42"/>
      <c r="G388" s="42"/>
      <c r="H388" s="42"/>
      <c r="I388" s="42"/>
      <c r="J388" s="42"/>
      <c r="K388" s="42"/>
      <c r="L388" s="42"/>
    </row>
    <row r="389" spans="2:12" ht="15.75" customHeight="1">
      <c r="B389" s="42"/>
      <c r="C389" s="42"/>
      <c r="D389" s="42"/>
      <c r="E389" s="42"/>
      <c r="F389" s="42"/>
      <c r="G389" s="42"/>
      <c r="H389" s="42"/>
      <c r="I389" s="42"/>
      <c r="J389" s="42"/>
      <c r="K389" s="42"/>
      <c r="L389" s="42"/>
    </row>
    <row r="390" spans="2:12" ht="15.75" customHeight="1">
      <c r="B390" s="42"/>
      <c r="C390" s="42"/>
      <c r="D390" s="42"/>
      <c r="E390" s="42"/>
      <c r="F390" s="42"/>
      <c r="G390" s="42"/>
      <c r="H390" s="42"/>
      <c r="I390" s="42"/>
      <c r="J390" s="42"/>
      <c r="K390" s="42"/>
      <c r="L390" s="42"/>
    </row>
    <row r="391" spans="2:12" ht="15.75" customHeight="1">
      <c r="B391" s="42"/>
      <c r="C391" s="42"/>
      <c r="D391" s="42"/>
      <c r="E391" s="42"/>
      <c r="F391" s="42"/>
      <c r="G391" s="42"/>
      <c r="H391" s="42"/>
      <c r="I391" s="42"/>
      <c r="J391" s="42"/>
      <c r="K391" s="42"/>
      <c r="L391" s="42"/>
    </row>
    <row r="392" spans="2:12" ht="15.75" customHeight="1">
      <c r="B392" s="42"/>
      <c r="C392" s="42"/>
      <c r="D392" s="42"/>
      <c r="E392" s="42"/>
      <c r="F392" s="42"/>
      <c r="G392" s="42"/>
      <c r="H392" s="42"/>
      <c r="I392" s="42"/>
      <c r="J392" s="42"/>
      <c r="K392" s="42"/>
      <c r="L392" s="42"/>
    </row>
    <row r="393" spans="2:12" ht="15.75" customHeight="1">
      <c r="B393" s="42"/>
      <c r="C393" s="42"/>
      <c r="D393" s="42"/>
      <c r="E393" s="42"/>
      <c r="F393" s="42"/>
      <c r="G393" s="42"/>
      <c r="H393" s="42"/>
      <c r="I393" s="42"/>
      <c r="J393" s="42"/>
      <c r="K393" s="42"/>
      <c r="L393" s="42"/>
    </row>
    <row r="394" spans="2:12" ht="15.75" customHeight="1">
      <c r="B394" s="42"/>
      <c r="C394" s="42"/>
      <c r="D394" s="42"/>
      <c r="E394" s="42"/>
      <c r="F394" s="42"/>
      <c r="G394" s="42"/>
      <c r="H394" s="42"/>
      <c r="I394" s="42"/>
      <c r="J394" s="42"/>
      <c r="K394" s="42"/>
      <c r="L394" s="42"/>
    </row>
    <row r="395" spans="2:12" ht="15.75" customHeight="1">
      <c r="B395" s="42"/>
      <c r="C395" s="42"/>
      <c r="D395" s="42"/>
      <c r="E395" s="42"/>
      <c r="F395" s="42"/>
      <c r="G395" s="42"/>
      <c r="H395" s="42"/>
      <c r="I395" s="42"/>
      <c r="J395" s="42"/>
      <c r="K395" s="42"/>
      <c r="L395" s="42"/>
    </row>
    <row r="396" spans="2:12" ht="15.75" customHeight="1">
      <c r="B396" s="42"/>
      <c r="C396" s="42"/>
      <c r="D396" s="42"/>
      <c r="E396" s="42"/>
      <c r="F396" s="42"/>
      <c r="G396" s="42"/>
      <c r="H396" s="42"/>
      <c r="I396" s="42"/>
      <c r="J396" s="42"/>
      <c r="K396" s="42"/>
      <c r="L396" s="42"/>
    </row>
    <row r="397" spans="2:12" ht="15.75" customHeight="1">
      <c r="B397" s="42"/>
      <c r="C397" s="42"/>
      <c r="D397" s="42"/>
      <c r="E397" s="42"/>
      <c r="F397" s="42"/>
      <c r="G397" s="42"/>
      <c r="H397" s="42"/>
      <c r="I397" s="42"/>
      <c r="J397" s="42"/>
      <c r="K397" s="42"/>
      <c r="L397" s="42"/>
    </row>
    <row r="398" spans="2:12" ht="15.75" customHeight="1">
      <c r="B398" s="42"/>
      <c r="C398" s="42"/>
      <c r="D398" s="42"/>
      <c r="E398" s="42"/>
      <c r="F398" s="42"/>
      <c r="G398" s="42"/>
      <c r="H398" s="42"/>
      <c r="I398" s="42"/>
      <c r="J398" s="42"/>
      <c r="K398" s="42"/>
      <c r="L398" s="42"/>
    </row>
    <row r="399" spans="2:12" ht="15.75" customHeight="1">
      <c r="B399" s="42"/>
      <c r="C399" s="42"/>
      <c r="D399" s="42"/>
      <c r="E399" s="42"/>
      <c r="F399" s="42"/>
      <c r="G399" s="42"/>
      <c r="H399" s="42"/>
      <c r="I399" s="42"/>
      <c r="J399" s="42"/>
      <c r="K399" s="42"/>
      <c r="L399" s="42"/>
    </row>
    <row r="400" spans="2:12" ht="15.75" customHeight="1">
      <c r="B400" s="42"/>
      <c r="C400" s="42"/>
      <c r="D400" s="42"/>
      <c r="E400" s="42"/>
      <c r="F400" s="42"/>
      <c r="G400" s="42"/>
      <c r="H400" s="42"/>
      <c r="I400" s="42"/>
      <c r="J400" s="42"/>
      <c r="K400" s="42"/>
      <c r="L400" s="42"/>
    </row>
    <row r="401" spans="2:12" ht="15.75" customHeight="1">
      <c r="B401" s="42"/>
      <c r="C401" s="42"/>
      <c r="D401" s="42"/>
      <c r="E401" s="42"/>
      <c r="F401" s="42"/>
      <c r="G401" s="42"/>
      <c r="H401" s="42"/>
      <c r="I401" s="42"/>
      <c r="J401" s="42"/>
      <c r="K401" s="42"/>
      <c r="L401" s="42"/>
    </row>
    <row r="402" spans="2:12" ht="15.75" customHeight="1">
      <c r="B402" s="42"/>
      <c r="C402" s="42"/>
      <c r="D402" s="42"/>
      <c r="E402" s="42"/>
      <c r="F402" s="42"/>
      <c r="G402" s="42"/>
      <c r="H402" s="42"/>
      <c r="I402" s="42"/>
      <c r="J402" s="42"/>
      <c r="K402" s="42"/>
      <c r="L402" s="42"/>
    </row>
    <row r="403" spans="2:12" ht="15.75" customHeight="1">
      <c r="B403" s="42"/>
      <c r="C403" s="42"/>
      <c r="D403" s="42"/>
      <c r="E403" s="42"/>
      <c r="F403" s="42"/>
      <c r="G403" s="42"/>
      <c r="H403" s="42"/>
      <c r="I403" s="42"/>
      <c r="J403" s="42"/>
      <c r="K403" s="42"/>
      <c r="L403" s="42"/>
    </row>
    <row r="404" spans="2:12" ht="15.75" customHeight="1">
      <c r="B404" s="42"/>
      <c r="C404" s="42"/>
      <c r="D404" s="42"/>
      <c r="E404" s="42"/>
      <c r="F404" s="42"/>
      <c r="G404" s="42"/>
      <c r="H404" s="42"/>
      <c r="I404" s="42"/>
      <c r="J404" s="42"/>
      <c r="K404" s="42"/>
      <c r="L404" s="42"/>
    </row>
    <row r="405" spans="2:12" ht="15.75" customHeight="1">
      <c r="B405" s="42"/>
      <c r="C405" s="42"/>
      <c r="D405" s="42"/>
      <c r="E405" s="42"/>
      <c r="F405" s="42"/>
      <c r="G405" s="42"/>
      <c r="H405" s="42"/>
      <c r="I405" s="42"/>
      <c r="J405" s="42"/>
      <c r="K405" s="42"/>
      <c r="L405" s="42"/>
    </row>
    <row r="406" spans="2:12" ht="15.75" customHeight="1">
      <c r="B406" s="42"/>
      <c r="C406" s="42"/>
      <c r="D406" s="42"/>
      <c r="E406" s="42"/>
      <c r="F406" s="42"/>
      <c r="G406" s="42"/>
      <c r="H406" s="42"/>
      <c r="I406" s="42"/>
      <c r="J406" s="42"/>
      <c r="K406" s="42"/>
      <c r="L406" s="42"/>
    </row>
    <row r="407" spans="2:12" ht="15.75" customHeight="1">
      <c r="B407" s="42"/>
      <c r="C407" s="42"/>
      <c r="D407" s="42"/>
      <c r="E407" s="42"/>
      <c r="F407" s="42"/>
      <c r="G407" s="42"/>
      <c r="H407" s="42"/>
      <c r="I407" s="42"/>
      <c r="J407" s="42"/>
      <c r="K407" s="42"/>
      <c r="L407" s="42"/>
    </row>
    <row r="408" spans="2:12" ht="15.75" customHeight="1">
      <c r="B408" s="42"/>
      <c r="C408" s="42"/>
      <c r="D408" s="42"/>
      <c r="E408" s="42"/>
      <c r="F408" s="42"/>
      <c r="G408" s="42"/>
      <c r="H408" s="42"/>
      <c r="I408" s="42"/>
      <c r="J408" s="42"/>
      <c r="K408" s="42"/>
      <c r="L408" s="42"/>
    </row>
    <row r="409" spans="2:12" ht="15.75" customHeight="1">
      <c r="B409" s="42"/>
      <c r="C409" s="42"/>
      <c r="D409" s="42"/>
      <c r="E409" s="42"/>
      <c r="F409" s="42"/>
      <c r="G409" s="42"/>
      <c r="H409" s="42"/>
      <c r="I409" s="42"/>
      <c r="J409" s="42"/>
      <c r="K409" s="42"/>
      <c r="L409" s="42"/>
    </row>
    <row r="410" spans="2:12" ht="15.75" customHeight="1">
      <c r="B410" s="42"/>
      <c r="C410" s="42"/>
      <c r="D410" s="42"/>
      <c r="E410" s="42"/>
      <c r="F410" s="42"/>
      <c r="G410" s="42"/>
      <c r="H410" s="42"/>
      <c r="I410" s="42"/>
      <c r="J410" s="42"/>
      <c r="K410" s="42"/>
      <c r="L410" s="42"/>
    </row>
    <row r="411" spans="2:12" ht="15.75" customHeight="1">
      <c r="B411" s="42"/>
      <c r="C411" s="42"/>
      <c r="D411" s="42"/>
      <c r="E411" s="42"/>
      <c r="F411" s="42"/>
      <c r="G411" s="42"/>
      <c r="H411" s="42"/>
      <c r="I411" s="42"/>
      <c r="J411" s="42"/>
      <c r="K411" s="42"/>
      <c r="L411" s="42"/>
    </row>
    <row r="412" spans="2:12" ht="15.75" customHeight="1">
      <c r="B412" s="42"/>
      <c r="C412" s="42"/>
      <c r="D412" s="42"/>
      <c r="E412" s="42"/>
      <c r="F412" s="42"/>
      <c r="G412" s="42"/>
      <c r="H412" s="42"/>
      <c r="I412" s="42"/>
      <c r="J412" s="42"/>
      <c r="K412" s="42"/>
      <c r="L412" s="42"/>
    </row>
    <row r="413" spans="2:12" ht="15.75" customHeight="1">
      <c r="B413" s="42"/>
      <c r="C413" s="42"/>
      <c r="D413" s="42"/>
      <c r="E413" s="42"/>
      <c r="F413" s="42"/>
      <c r="G413" s="42"/>
      <c r="H413" s="42"/>
      <c r="I413" s="42"/>
      <c r="J413" s="42"/>
      <c r="K413" s="42"/>
      <c r="L413" s="42"/>
    </row>
    <row r="414" spans="2:12" ht="15.75" customHeight="1">
      <c r="B414" s="42"/>
      <c r="C414" s="42"/>
      <c r="D414" s="42"/>
      <c r="E414" s="42"/>
      <c r="F414" s="42"/>
      <c r="G414" s="42"/>
      <c r="H414" s="42"/>
      <c r="I414" s="42"/>
      <c r="J414" s="42"/>
      <c r="K414" s="42"/>
      <c r="L414" s="42"/>
    </row>
    <row r="415" spans="2:12" ht="15.75" customHeight="1">
      <c r="B415" s="42"/>
      <c r="C415" s="42"/>
      <c r="D415" s="42"/>
      <c r="E415" s="42"/>
      <c r="F415" s="42"/>
      <c r="G415" s="42"/>
      <c r="H415" s="42"/>
      <c r="I415" s="42"/>
      <c r="J415" s="42"/>
      <c r="K415" s="42"/>
      <c r="L415" s="42"/>
    </row>
    <row r="416" spans="2:12" ht="15.75" customHeight="1">
      <c r="B416" s="42"/>
      <c r="C416" s="42"/>
      <c r="D416" s="42"/>
      <c r="E416" s="42"/>
      <c r="F416" s="42"/>
      <c r="G416" s="42"/>
      <c r="H416" s="42"/>
      <c r="I416" s="42"/>
      <c r="J416" s="42"/>
      <c r="K416" s="42"/>
      <c r="L416" s="42"/>
    </row>
    <row r="417" spans="2:12" ht="15.75" customHeight="1">
      <c r="B417" s="42"/>
      <c r="C417" s="42"/>
      <c r="D417" s="42"/>
      <c r="E417" s="42"/>
      <c r="F417" s="42"/>
      <c r="G417" s="42"/>
      <c r="H417" s="42"/>
      <c r="I417" s="42"/>
      <c r="J417" s="42"/>
      <c r="K417" s="42"/>
      <c r="L417" s="42"/>
    </row>
    <row r="418" spans="2:12" ht="15.75" customHeight="1">
      <c r="B418" s="42"/>
      <c r="C418" s="42"/>
      <c r="D418" s="42"/>
      <c r="E418" s="42"/>
      <c r="F418" s="42"/>
      <c r="G418" s="42"/>
      <c r="H418" s="42"/>
      <c r="I418" s="42"/>
      <c r="J418" s="42"/>
      <c r="K418" s="42"/>
      <c r="L418" s="42"/>
    </row>
    <row r="419" spans="2:12" ht="15.75" customHeight="1">
      <c r="B419" s="42"/>
      <c r="C419" s="42"/>
      <c r="D419" s="42"/>
      <c r="E419" s="42"/>
      <c r="F419" s="42"/>
      <c r="G419" s="42"/>
      <c r="H419" s="42"/>
      <c r="I419" s="42"/>
      <c r="J419" s="42"/>
      <c r="K419" s="42"/>
      <c r="L419" s="42"/>
    </row>
    <row r="420" spans="2:12" ht="15.75" customHeight="1">
      <c r="B420" s="42"/>
      <c r="C420" s="42"/>
      <c r="D420" s="42"/>
      <c r="E420" s="42"/>
      <c r="F420" s="42"/>
      <c r="G420" s="42"/>
      <c r="H420" s="42"/>
      <c r="I420" s="42"/>
      <c r="J420" s="42"/>
      <c r="K420" s="42"/>
      <c r="L420" s="42"/>
    </row>
    <row r="421" spans="2:12" ht="15.75" customHeight="1">
      <c r="B421" s="42"/>
      <c r="C421" s="42"/>
      <c r="D421" s="42"/>
      <c r="E421" s="42"/>
      <c r="F421" s="42"/>
      <c r="G421" s="42"/>
      <c r="H421" s="42"/>
      <c r="I421" s="42"/>
      <c r="J421" s="42"/>
      <c r="K421" s="42"/>
      <c r="L421" s="42"/>
    </row>
    <row r="422" spans="2:12" ht="15.75" customHeight="1">
      <c r="B422" s="42"/>
      <c r="C422" s="42"/>
      <c r="D422" s="42"/>
      <c r="E422" s="42"/>
      <c r="F422" s="42"/>
      <c r="G422" s="42"/>
      <c r="H422" s="42"/>
      <c r="I422" s="42"/>
      <c r="J422" s="42"/>
      <c r="K422" s="42"/>
      <c r="L422" s="42"/>
    </row>
    <row r="423" spans="2:12" ht="15.75" customHeight="1">
      <c r="B423" s="42"/>
      <c r="C423" s="42"/>
      <c r="D423" s="42"/>
      <c r="E423" s="42"/>
      <c r="F423" s="42"/>
      <c r="G423" s="42"/>
      <c r="H423" s="42"/>
      <c r="I423" s="42"/>
      <c r="J423" s="42"/>
      <c r="K423" s="42"/>
      <c r="L423" s="42"/>
    </row>
    <row r="424" spans="2:12" ht="15.75" customHeight="1">
      <c r="B424" s="42"/>
      <c r="C424" s="42"/>
      <c r="D424" s="42"/>
      <c r="E424" s="42"/>
      <c r="F424" s="42"/>
      <c r="G424" s="42"/>
      <c r="H424" s="42"/>
      <c r="I424" s="42"/>
      <c r="J424" s="42"/>
      <c r="K424" s="42"/>
      <c r="L424" s="42"/>
    </row>
    <row r="425" spans="2:12" ht="15.75" customHeight="1">
      <c r="B425" s="42"/>
      <c r="C425" s="42"/>
      <c r="D425" s="42"/>
      <c r="E425" s="42"/>
      <c r="F425" s="42"/>
      <c r="G425" s="42"/>
      <c r="H425" s="42"/>
      <c r="I425" s="42"/>
      <c r="J425" s="42"/>
      <c r="K425" s="42"/>
      <c r="L425" s="42"/>
    </row>
    <row r="426" spans="2:12" ht="15.75" customHeight="1">
      <c r="B426" s="42"/>
      <c r="C426" s="42"/>
      <c r="D426" s="42"/>
      <c r="E426" s="42"/>
      <c r="F426" s="42"/>
      <c r="G426" s="42"/>
      <c r="H426" s="42"/>
      <c r="I426" s="42"/>
      <c r="J426" s="42"/>
      <c r="K426" s="42"/>
      <c r="L426" s="42"/>
    </row>
    <row r="427" spans="2:12" ht="15.75" customHeight="1">
      <c r="B427" s="42"/>
      <c r="C427" s="42"/>
      <c r="D427" s="42"/>
      <c r="E427" s="42"/>
      <c r="F427" s="42"/>
      <c r="G427" s="42"/>
      <c r="H427" s="42"/>
      <c r="I427" s="42"/>
      <c r="J427" s="42"/>
      <c r="K427" s="42"/>
      <c r="L427" s="42"/>
    </row>
    <row r="428" spans="2:12" ht="15.75" customHeight="1">
      <c r="B428" s="42"/>
      <c r="C428" s="42"/>
      <c r="D428" s="42"/>
      <c r="E428" s="42"/>
      <c r="F428" s="42"/>
      <c r="G428" s="42"/>
      <c r="H428" s="42"/>
      <c r="I428" s="42"/>
      <c r="J428" s="42"/>
      <c r="K428" s="42"/>
      <c r="L428" s="42"/>
    </row>
    <row r="429" spans="2:12" ht="15.75" customHeight="1">
      <c r="B429" s="42"/>
      <c r="C429" s="42"/>
      <c r="D429" s="42"/>
      <c r="E429" s="42"/>
      <c r="F429" s="42"/>
      <c r="G429" s="42"/>
      <c r="H429" s="42"/>
      <c r="I429" s="42"/>
      <c r="J429" s="42"/>
      <c r="K429" s="42"/>
      <c r="L429" s="42"/>
    </row>
    <row r="430" spans="2:12" ht="15.75" customHeight="1">
      <c r="B430" s="42"/>
      <c r="C430" s="42"/>
      <c r="D430" s="42"/>
      <c r="E430" s="42"/>
      <c r="F430" s="42"/>
      <c r="G430" s="42"/>
      <c r="H430" s="42"/>
      <c r="I430" s="42"/>
      <c r="J430" s="42"/>
      <c r="K430" s="42"/>
      <c r="L430" s="42"/>
    </row>
    <row r="431" spans="2:12" ht="15.75" customHeight="1">
      <c r="B431" s="42"/>
      <c r="C431" s="42"/>
      <c r="D431" s="42"/>
      <c r="E431" s="42"/>
      <c r="F431" s="42"/>
      <c r="G431" s="42"/>
      <c r="H431" s="42"/>
      <c r="I431" s="42"/>
      <c r="J431" s="42"/>
      <c r="K431" s="42"/>
      <c r="L431" s="42"/>
    </row>
    <row r="432" spans="2:12" ht="15.75" customHeight="1">
      <c r="B432" s="42"/>
      <c r="C432" s="42"/>
      <c r="D432" s="42"/>
      <c r="E432" s="42"/>
      <c r="F432" s="42"/>
      <c r="G432" s="42"/>
      <c r="H432" s="42"/>
      <c r="I432" s="42"/>
      <c r="J432" s="42"/>
      <c r="K432" s="42"/>
      <c r="L432" s="42"/>
    </row>
    <row r="433" spans="2:12" ht="15.75" customHeight="1">
      <c r="B433" s="42"/>
      <c r="C433" s="42"/>
      <c r="D433" s="42"/>
      <c r="E433" s="42"/>
      <c r="F433" s="42"/>
      <c r="G433" s="42"/>
      <c r="H433" s="42"/>
      <c r="I433" s="42"/>
      <c r="J433" s="42"/>
      <c r="K433" s="42"/>
      <c r="L433" s="42"/>
    </row>
    <row r="434" spans="2:12" ht="15.75" customHeight="1">
      <c r="B434" s="42"/>
      <c r="C434" s="42"/>
      <c r="D434" s="42"/>
      <c r="E434" s="42"/>
      <c r="F434" s="42"/>
      <c r="G434" s="42"/>
      <c r="H434" s="42"/>
      <c r="I434" s="42"/>
      <c r="J434" s="42"/>
      <c r="K434" s="42"/>
      <c r="L434" s="42"/>
    </row>
    <row r="435" spans="2:12" ht="15.75" customHeight="1">
      <c r="B435" s="42"/>
      <c r="C435" s="42"/>
      <c r="D435" s="42"/>
      <c r="E435" s="42"/>
      <c r="F435" s="42"/>
      <c r="G435" s="42"/>
      <c r="H435" s="42"/>
      <c r="I435" s="42"/>
      <c r="J435" s="42"/>
      <c r="K435" s="42"/>
      <c r="L435" s="42"/>
    </row>
    <row r="436" spans="2:12" ht="15.75" customHeight="1">
      <c r="B436" s="42"/>
      <c r="C436" s="42"/>
      <c r="D436" s="42"/>
      <c r="E436" s="42"/>
      <c r="F436" s="42"/>
      <c r="G436" s="42"/>
      <c r="H436" s="42"/>
      <c r="I436" s="42"/>
      <c r="J436" s="42"/>
      <c r="K436" s="42"/>
      <c r="L436" s="42"/>
    </row>
    <row r="437" spans="2:12" ht="15.75" customHeight="1">
      <c r="B437" s="42"/>
      <c r="C437" s="42"/>
      <c r="D437" s="42"/>
      <c r="E437" s="42"/>
      <c r="F437" s="42"/>
      <c r="G437" s="42"/>
      <c r="H437" s="42"/>
      <c r="I437" s="42"/>
      <c r="J437" s="42"/>
      <c r="K437" s="42"/>
      <c r="L437" s="42"/>
    </row>
    <row r="438" spans="2:12" ht="15.75" customHeight="1">
      <c r="B438" s="42"/>
      <c r="C438" s="42"/>
      <c r="D438" s="42"/>
      <c r="E438" s="42"/>
      <c r="F438" s="42"/>
      <c r="G438" s="42"/>
      <c r="H438" s="42"/>
      <c r="I438" s="42"/>
      <c r="J438" s="42"/>
      <c r="K438" s="42"/>
      <c r="L438" s="42"/>
    </row>
    <row r="439" spans="2:12" ht="15.75" customHeight="1">
      <c r="B439" s="42"/>
      <c r="C439" s="42"/>
      <c r="D439" s="42"/>
      <c r="E439" s="42"/>
      <c r="F439" s="42"/>
      <c r="G439" s="42"/>
      <c r="H439" s="42"/>
      <c r="I439" s="42"/>
      <c r="J439" s="42"/>
      <c r="K439" s="42"/>
      <c r="L439" s="42"/>
    </row>
    <row r="440" spans="2:12" ht="15.75" customHeight="1">
      <c r="B440" s="42"/>
      <c r="C440" s="42"/>
      <c r="D440" s="42"/>
      <c r="E440" s="42"/>
      <c r="F440" s="42"/>
      <c r="G440" s="42"/>
      <c r="H440" s="42"/>
      <c r="I440" s="42"/>
      <c r="J440" s="42"/>
      <c r="K440" s="42"/>
      <c r="L440" s="42"/>
    </row>
    <row r="441" spans="2:12" ht="15.75" customHeight="1">
      <c r="B441" s="42"/>
      <c r="C441" s="42"/>
      <c r="D441" s="42"/>
      <c r="E441" s="42"/>
      <c r="F441" s="42"/>
      <c r="G441" s="42"/>
      <c r="H441" s="42"/>
      <c r="I441" s="42"/>
      <c r="J441" s="42"/>
      <c r="K441" s="42"/>
      <c r="L441" s="42"/>
    </row>
    <row r="442" spans="2:12" ht="15.75" customHeight="1">
      <c r="B442" s="42"/>
      <c r="C442" s="42"/>
      <c r="D442" s="42"/>
      <c r="E442" s="42"/>
      <c r="F442" s="42"/>
      <c r="G442" s="42"/>
      <c r="H442" s="42"/>
      <c r="I442" s="42"/>
      <c r="J442" s="42"/>
      <c r="K442" s="42"/>
      <c r="L442" s="42"/>
    </row>
    <row r="443" spans="2:12" ht="15.75" customHeight="1">
      <c r="B443" s="42"/>
      <c r="C443" s="42"/>
      <c r="D443" s="42"/>
      <c r="E443" s="42"/>
      <c r="F443" s="42"/>
      <c r="G443" s="42"/>
      <c r="H443" s="42"/>
      <c r="I443" s="42"/>
      <c r="J443" s="42"/>
      <c r="K443" s="42"/>
      <c r="L443" s="42"/>
    </row>
    <row r="444" spans="2:12" ht="15.75" customHeight="1">
      <c r="B444" s="42"/>
      <c r="C444" s="42"/>
      <c r="D444" s="42"/>
      <c r="E444" s="42"/>
      <c r="F444" s="42"/>
      <c r="G444" s="42"/>
      <c r="H444" s="42"/>
      <c r="I444" s="42"/>
      <c r="J444" s="42"/>
      <c r="K444" s="42"/>
      <c r="L444" s="42"/>
    </row>
    <row r="445" spans="2:12" ht="15.75" customHeight="1">
      <c r="B445" s="42"/>
      <c r="C445" s="42"/>
      <c r="D445" s="42"/>
      <c r="E445" s="42"/>
      <c r="F445" s="42"/>
      <c r="G445" s="42"/>
      <c r="H445" s="42"/>
      <c r="I445" s="42"/>
      <c r="J445" s="42"/>
      <c r="K445" s="42"/>
      <c r="L445" s="42"/>
    </row>
    <row r="446" spans="2:12" ht="15.75" customHeight="1">
      <c r="B446" s="42"/>
      <c r="C446" s="42"/>
      <c r="D446" s="42"/>
      <c r="E446" s="42"/>
      <c r="F446" s="42"/>
      <c r="G446" s="42"/>
      <c r="H446" s="42"/>
      <c r="I446" s="42"/>
      <c r="J446" s="42"/>
      <c r="K446" s="42"/>
      <c r="L446" s="42"/>
    </row>
    <row r="447" spans="2:12" ht="15.75" customHeight="1">
      <c r="B447" s="42"/>
      <c r="C447" s="42"/>
      <c r="D447" s="42"/>
      <c r="E447" s="42"/>
      <c r="F447" s="42"/>
      <c r="G447" s="42"/>
      <c r="H447" s="42"/>
      <c r="I447" s="42"/>
      <c r="J447" s="42"/>
      <c r="K447" s="42"/>
      <c r="L447" s="42"/>
    </row>
    <row r="448" spans="2:12" ht="15.75" customHeight="1">
      <c r="B448" s="42"/>
      <c r="C448" s="42"/>
      <c r="D448" s="42"/>
      <c r="E448" s="42"/>
      <c r="F448" s="42"/>
      <c r="G448" s="42"/>
      <c r="H448" s="42"/>
      <c r="I448" s="42"/>
      <c r="J448" s="42"/>
      <c r="K448" s="42"/>
      <c r="L448" s="42"/>
    </row>
    <row r="449" spans="2:12" ht="15.75" customHeight="1">
      <c r="B449" s="42"/>
      <c r="C449" s="42"/>
      <c r="D449" s="42"/>
      <c r="E449" s="42"/>
      <c r="F449" s="42"/>
      <c r="G449" s="42"/>
      <c r="H449" s="42"/>
      <c r="I449" s="42"/>
      <c r="J449" s="42"/>
      <c r="K449" s="42"/>
      <c r="L449" s="42"/>
    </row>
    <row r="450" spans="2:12" ht="15.75" customHeight="1">
      <c r="B450" s="42"/>
      <c r="C450" s="42"/>
      <c r="D450" s="42"/>
      <c r="E450" s="42"/>
      <c r="F450" s="42"/>
      <c r="G450" s="42"/>
      <c r="H450" s="42"/>
      <c r="I450" s="42"/>
      <c r="J450" s="42"/>
      <c r="K450" s="42"/>
      <c r="L450" s="42"/>
    </row>
    <row r="451" spans="2:12" ht="15.75" customHeight="1">
      <c r="B451" s="42"/>
      <c r="C451" s="42"/>
      <c r="D451" s="42"/>
      <c r="E451" s="42"/>
      <c r="F451" s="42"/>
      <c r="G451" s="42"/>
      <c r="H451" s="42"/>
      <c r="I451" s="42"/>
      <c r="J451" s="42"/>
      <c r="K451" s="42"/>
      <c r="L451" s="42"/>
    </row>
    <row r="452" spans="2:12" ht="15.75" customHeight="1">
      <c r="B452" s="42"/>
      <c r="C452" s="42"/>
      <c r="D452" s="42"/>
      <c r="E452" s="42"/>
      <c r="F452" s="42"/>
      <c r="G452" s="42"/>
      <c r="H452" s="42"/>
      <c r="I452" s="42"/>
      <c r="J452" s="42"/>
      <c r="K452" s="42"/>
      <c r="L452" s="42"/>
    </row>
    <row r="453" spans="2:12" ht="15.75" customHeight="1">
      <c r="B453" s="42"/>
      <c r="C453" s="42"/>
      <c r="D453" s="42"/>
      <c r="E453" s="42"/>
      <c r="F453" s="42"/>
      <c r="G453" s="42"/>
      <c r="H453" s="42"/>
      <c r="I453" s="42"/>
      <c r="J453" s="42"/>
      <c r="K453" s="42"/>
      <c r="L453" s="42"/>
    </row>
    <row r="454" spans="2:12" ht="15.75" customHeight="1">
      <c r="B454" s="42"/>
      <c r="C454" s="42"/>
      <c r="D454" s="42"/>
      <c r="E454" s="42"/>
      <c r="F454" s="42"/>
      <c r="G454" s="42"/>
      <c r="H454" s="42"/>
      <c r="I454" s="42"/>
      <c r="J454" s="42"/>
      <c r="K454" s="42"/>
      <c r="L454" s="42"/>
    </row>
    <row r="455" spans="2:12" ht="15.75" customHeight="1">
      <c r="B455" s="42"/>
      <c r="C455" s="42"/>
      <c r="D455" s="42"/>
      <c r="E455" s="42"/>
      <c r="F455" s="42"/>
      <c r="G455" s="42"/>
      <c r="H455" s="42"/>
      <c r="I455" s="42"/>
      <c r="J455" s="42"/>
      <c r="K455" s="42"/>
      <c r="L455" s="42"/>
    </row>
    <row r="456" spans="2:12" ht="15.75" customHeight="1">
      <c r="B456" s="42"/>
      <c r="C456" s="42"/>
      <c r="D456" s="42"/>
      <c r="E456" s="42"/>
      <c r="F456" s="42"/>
      <c r="G456" s="42"/>
      <c r="H456" s="42"/>
      <c r="I456" s="42"/>
      <c r="J456" s="42"/>
      <c r="K456" s="42"/>
      <c r="L456" s="42"/>
    </row>
    <row r="457" spans="2:12" ht="15.75" customHeight="1">
      <c r="B457" s="42"/>
      <c r="C457" s="42"/>
      <c r="D457" s="42"/>
      <c r="E457" s="42"/>
      <c r="F457" s="42"/>
      <c r="G457" s="42"/>
      <c r="H457" s="42"/>
      <c r="I457" s="42"/>
      <c r="J457" s="42"/>
      <c r="K457" s="42"/>
      <c r="L457" s="42"/>
    </row>
    <row r="458" spans="2:12" ht="15.75" customHeight="1">
      <c r="B458" s="42"/>
      <c r="C458" s="42"/>
      <c r="D458" s="42"/>
      <c r="E458" s="42"/>
      <c r="F458" s="42"/>
      <c r="G458" s="42"/>
      <c r="H458" s="42"/>
      <c r="I458" s="42"/>
      <c r="J458" s="42"/>
      <c r="K458" s="42"/>
      <c r="L458" s="42"/>
    </row>
    <row r="459" spans="2:12" ht="15.75" customHeight="1">
      <c r="B459" s="42"/>
      <c r="C459" s="42"/>
      <c r="D459" s="42"/>
      <c r="E459" s="42"/>
      <c r="F459" s="42"/>
      <c r="G459" s="42"/>
      <c r="H459" s="42"/>
      <c r="I459" s="42"/>
      <c r="J459" s="42"/>
      <c r="K459" s="42"/>
      <c r="L459" s="42"/>
    </row>
    <row r="460" spans="2:12" ht="15.75" customHeight="1">
      <c r="B460" s="42"/>
      <c r="C460" s="42"/>
      <c r="D460" s="42"/>
      <c r="E460" s="42"/>
      <c r="F460" s="42"/>
      <c r="G460" s="42"/>
      <c r="H460" s="42"/>
      <c r="I460" s="42"/>
      <c r="J460" s="42"/>
      <c r="K460" s="42"/>
      <c r="L460" s="42"/>
    </row>
    <row r="461" spans="2:12" ht="15.75" customHeight="1">
      <c r="B461" s="42"/>
      <c r="C461" s="42"/>
      <c r="D461" s="42"/>
      <c r="E461" s="42"/>
      <c r="F461" s="42"/>
      <c r="G461" s="42"/>
      <c r="H461" s="42"/>
      <c r="I461" s="42"/>
      <c r="J461" s="42"/>
      <c r="K461" s="42"/>
      <c r="L461" s="42"/>
    </row>
    <row r="462" spans="2:12" ht="15.75" customHeight="1">
      <c r="B462" s="42"/>
      <c r="C462" s="42"/>
      <c r="D462" s="42"/>
      <c r="E462" s="42"/>
      <c r="F462" s="42"/>
      <c r="G462" s="42"/>
      <c r="H462" s="42"/>
      <c r="I462" s="42"/>
      <c r="J462" s="42"/>
      <c r="K462" s="42"/>
      <c r="L462" s="42"/>
    </row>
    <row r="463" spans="2:12" ht="15.75" customHeight="1">
      <c r="B463" s="42"/>
      <c r="C463" s="42"/>
      <c r="D463" s="42"/>
      <c r="E463" s="42"/>
      <c r="F463" s="42"/>
      <c r="G463" s="42"/>
      <c r="H463" s="42"/>
      <c r="I463" s="42"/>
      <c r="J463" s="42"/>
      <c r="K463" s="42"/>
      <c r="L463" s="42"/>
    </row>
    <row r="464" spans="2:12" ht="15.75" customHeight="1">
      <c r="B464" s="42"/>
      <c r="C464" s="42"/>
      <c r="D464" s="42"/>
      <c r="E464" s="42"/>
      <c r="F464" s="42"/>
      <c r="G464" s="42"/>
      <c r="H464" s="42"/>
      <c r="I464" s="42"/>
      <c r="J464" s="42"/>
      <c r="K464" s="42"/>
      <c r="L464" s="42"/>
    </row>
    <row r="465" spans="2:12" ht="15.75" customHeight="1">
      <c r="B465" s="42"/>
      <c r="C465" s="42"/>
      <c r="D465" s="42"/>
      <c r="E465" s="42"/>
      <c r="F465" s="42"/>
      <c r="G465" s="42"/>
      <c r="H465" s="42"/>
      <c r="I465" s="42"/>
      <c r="J465" s="42"/>
      <c r="K465" s="42"/>
      <c r="L465" s="42"/>
    </row>
    <row r="466" spans="2:12" ht="15.75" customHeight="1">
      <c r="B466" s="42"/>
      <c r="C466" s="42"/>
      <c r="D466" s="42"/>
      <c r="E466" s="42"/>
      <c r="F466" s="42"/>
      <c r="G466" s="42"/>
      <c r="H466" s="42"/>
      <c r="I466" s="42"/>
      <c r="J466" s="42"/>
      <c r="K466" s="42"/>
      <c r="L466" s="42"/>
    </row>
    <row r="467" spans="2:12" ht="15.75" customHeight="1">
      <c r="B467" s="42"/>
      <c r="C467" s="42"/>
      <c r="D467" s="42"/>
      <c r="E467" s="42"/>
      <c r="F467" s="42"/>
      <c r="G467" s="42"/>
      <c r="H467" s="42"/>
      <c r="I467" s="42"/>
      <c r="J467" s="42"/>
      <c r="K467" s="42"/>
      <c r="L467" s="42"/>
    </row>
    <row r="468" spans="2:12" ht="15.75" customHeight="1">
      <c r="B468" s="42"/>
      <c r="C468" s="42"/>
      <c r="D468" s="42"/>
      <c r="E468" s="42"/>
      <c r="F468" s="42"/>
      <c r="G468" s="42"/>
      <c r="H468" s="42"/>
      <c r="I468" s="42"/>
      <c r="J468" s="42"/>
      <c r="K468" s="42"/>
      <c r="L468" s="42"/>
    </row>
    <row r="469" spans="2:12" ht="15.75" customHeight="1">
      <c r="B469" s="42"/>
      <c r="C469" s="42"/>
      <c r="D469" s="42"/>
      <c r="E469" s="42"/>
      <c r="F469" s="42"/>
      <c r="G469" s="42"/>
      <c r="H469" s="42"/>
      <c r="I469" s="42"/>
      <c r="J469" s="42"/>
      <c r="K469" s="42"/>
      <c r="L469" s="42"/>
    </row>
    <row r="470" spans="2:12" ht="15.75" customHeight="1">
      <c r="B470" s="42"/>
      <c r="C470" s="42"/>
      <c r="D470" s="42"/>
      <c r="E470" s="42"/>
      <c r="F470" s="42"/>
      <c r="G470" s="42"/>
      <c r="H470" s="42"/>
      <c r="I470" s="42"/>
      <c r="J470" s="42"/>
      <c r="K470" s="42"/>
      <c r="L470" s="42"/>
    </row>
    <row r="471" spans="2:12" ht="15.75" customHeight="1">
      <c r="B471" s="42"/>
      <c r="C471" s="42"/>
      <c r="D471" s="42"/>
      <c r="E471" s="42"/>
      <c r="F471" s="42"/>
      <c r="G471" s="42"/>
      <c r="H471" s="42"/>
      <c r="I471" s="42"/>
      <c r="J471" s="42"/>
      <c r="K471" s="42"/>
      <c r="L471" s="42"/>
    </row>
    <row r="472" spans="2:12" ht="15.75" customHeight="1">
      <c r="B472" s="42"/>
      <c r="C472" s="42"/>
      <c r="D472" s="42"/>
      <c r="E472" s="42"/>
      <c r="F472" s="42"/>
      <c r="G472" s="42"/>
      <c r="H472" s="42"/>
      <c r="I472" s="42"/>
      <c r="J472" s="42"/>
      <c r="K472" s="42"/>
      <c r="L472" s="42"/>
    </row>
    <row r="473" spans="2:12" ht="15.75" customHeight="1">
      <c r="B473" s="42"/>
      <c r="C473" s="42"/>
      <c r="D473" s="42"/>
      <c r="E473" s="42"/>
      <c r="F473" s="42"/>
      <c r="G473" s="42"/>
      <c r="H473" s="42"/>
      <c r="I473" s="42"/>
      <c r="J473" s="42"/>
      <c r="K473" s="42"/>
      <c r="L473" s="42"/>
    </row>
    <row r="474" spans="2:12" ht="15.75" customHeight="1">
      <c r="B474" s="42"/>
      <c r="C474" s="42"/>
      <c r="D474" s="42"/>
      <c r="E474" s="42"/>
      <c r="F474" s="42"/>
      <c r="G474" s="42"/>
      <c r="H474" s="42"/>
      <c r="I474" s="42"/>
      <c r="J474" s="42"/>
      <c r="K474" s="42"/>
      <c r="L474" s="42"/>
    </row>
    <row r="475" spans="2:12" ht="15.75" customHeight="1">
      <c r="B475" s="42"/>
      <c r="C475" s="42"/>
      <c r="D475" s="42"/>
      <c r="E475" s="42"/>
      <c r="F475" s="42"/>
      <c r="G475" s="42"/>
      <c r="H475" s="42"/>
      <c r="I475" s="42"/>
      <c r="J475" s="42"/>
      <c r="K475" s="42"/>
      <c r="L475" s="42"/>
    </row>
    <row r="476" spans="2:12" ht="15.75" customHeight="1">
      <c r="B476" s="42"/>
      <c r="C476" s="42"/>
      <c r="D476" s="42"/>
      <c r="E476" s="42"/>
      <c r="F476" s="42"/>
      <c r="G476" s="42"/>
      <c r="H476" s="42"/>
      <c r="I476" s="42"/>
      <c r="J476" s="42"/>
      <c r="K476" s="42"/>
      <c r="L476" s="42"/>
    </row>
    <row r="477" spans="2:12" ht="15.75" customHeight="1">
      <c r="B477" s="42"/>
      <c r="C477" s="42"/>
      <c r="D477" s="42"/>
      <c r="E477" s="42"/>
      <c r="F477" s="42"/>
      <c r="G477" s="42"/>
      <c r="H477" s="42"/>
      <c r="I477" s="42"/>
      <c r="J477" s="42"/>
      <c r="K477" s="42"/>
      <c r="L477" s="42"/>
    </row>
    <row r="478" spans="2:12" ht="15.75" customHeight="1">
      <c r="B478" s="42"/>
      <c r="C478" s="42"/>
      <c r="D478" s="42"/>
      <c r="E478" s="42"/>
      <c r="F478" s="42"/>
      <c r="G478" s="42"/>
      <c r="H478" s="42"/>
      <c r="I478" s="42"/>
      <c r="J478" s="42"/>
      <c r="K478" s="42"/>
      <c r="L478" s="42"/>
    </row>
    <row r="479" spans="2:12" ht="15.75" customHeight="1">
      <c r="B479" s="42"/>
      <c r="C479" s="42"/>
      <c r="D479" s="42"/>
      <c r="E479" s="42"/>
      <c r="F479" s="42"/>
      <c r="G479" s="42"/>
      <c r="H479" s="42"/>
      <c r="I479" s="42"/>
      <c r="J479" s="42"/>
      <c r="K479" s="42"/>
      <c r="L479" s="42"/>
    </row>
    <row r="480" spans="2:12" ht="15.75" customHeight="1">
      <c r="B480" s="42"/>
      <c r="C480" s="42"/>
      <c r="D480" s="42"/>
      <c r="E480" s="42"/>
      <c r="F480" s="42"/>
      <c r="G480" s="42"/>
      <c r="H480" s="42"/>
      <c r="I480" s="42"/>
      <c r="J480" s="42"/>
      <c r="K480" s="42"/>
      <c r="L480" s="42"/>
    </row>
    <row r="481" spans="2:12" ht="15.75" customHeight="1">
      <c r="B481" s="42"/>
      <c r="C481" s="42"/>
      <c r="D481" s="42"/>
      <c r="E481" s="42"/>
      <c r="F481" s="42"/>
      <c r="G481" s="42"/>
      <c r="H481" s="42"/>
      <c r="I481" s="42"/>
      <c r="J481" s="42"/>
      <c r="K481" s="42"/>
      <c r="L481" s="42"/>
    </row>
    <row r="482" spans="2:12" ht="15.75" customHeight="1">
      <c r="B482" s="42"/>
      <c r="C482" s="42"/>
      <c r="D482" s="42"/>
      <c r="E482" s="42"/>
      <c r="F482" s="42"/>
      <c r="G482" s="42"/>
      <c r="H482" s="42"/>
      <c r="I482" s="42"/>
      <c r="J482" s="42"/>
      <c r="K482" s="42"/>
      <c r="L482" s="42"/>
    </row>
    <row r="483" spans="2:12" ht="15.75" customHeight="1">
      <c r="B483" s="42"/>
      <c r="C483" s="42"/>
      <c r="D483" s="42"/>
      <c r="E483" s="42"/>
      <c r="F483" s="42"/>
      <c r="G483" s="42"/>
      <c r="H483" s="42"/>
      <c r="I483" s="42"/>
      <c r="J483" s="42"/>
      <c r="K483" s="42"/>
      <c r="L483" s="42"/>
    </row>
    <row r="484" spans="2:12" ht="15.75" customHeight="1">
      <c r="B484" s="42"/>
      <c r="C484" s="42"/>
      <c r="D484" s="42"/>
      <c r="E484" s="42"/>
      <c r="F484" s="42"/>
      <c r="G484" s="42"/>
      <c r="H484" s="42"/>
      <c r="I484" s="42"/>
      <c r="J484" s="42"/>
      <c r="K484" s="42"/>
      <c r="L484" s="42"/>
    </row>
    <row r="485" spans="2:12" ht="15.75" customHeight="1">
      <c r="B485" s="42"/>
      <c r="C485" s="42"/>
      <c r="D485" s="42"/>
      <c r="E485" s="42"/>
      <c r="F485" s="42"/>
      <c r="G485" s="42"/>
      <c r="H485" s="42"/>
      <c r="I485" s="42"/>
      <c r="J485" s="42"/>
      <c r="K485" s="42"/>
      <c r="L485" s="42"/>
    </row>
    <row r="486" spans="2:12" ht="15.75" customHeight="1">
      <c r="B486" s="42"/>
      <c r="C486" s="42"/>
      <c r="D486" s="42"/>
      <c r="E486" s="42"/>
      <c r="F486" s="42"/>
      <c r="G486" s="42"/>
      <c r="H486" s="42"/>
      <c r="I486" s="42"/>
      <c r="J486" s="42"/>
      <c r="K486" s="42"/>
      <c r="L486" s="42"/>
    </row>
    <row r="487" spans="2:12" ht="15.75" customHeight="1">
      <c r="B487" s="42"/>
      <c r="C487" s="42"/>
      <c r="D487" s="42"/>
      <c r="E487" s="42"/>
      <c r="F487" s="42"/>
      <c r="G487" s="42"/>
      <c r="H487" s="42"/>
      <c r="I487" s="42"/>
      <c r="J487" s="42"/>
      <c r="K487" s="42"/>
      <c r="L487" s="42"/>
    </row>
    <row r="488" spans="2:12" ht="15.75" customHeight="1">
      <c r="B488" s="42"/>
      <c r="C488" s="42"/>
      <c r="D488" s="42"/>
      <c r="E488" s="42"/>
      <c r="F488" s="42"/>
      <c r="G488" s="42"/>
      <c r="H488" s="42"/>
      <c r="I488" s="42"/>
      <c r="J488" s="42"/>
      <c r="K488" s="42"/>
      <c r="L488" s="42"/>
    </row>
    <row r="489" spans="2:12" ht="15.75" customHeight="1">
      <c r="B489" s="42"/>
      <c r="C489" s="42"/>
      <c r="D489" s="42"/>
      <c r="E489" s="42"/>
      <c r="F489" s="42"/>
      <c r="G489" s="42"/>
      <c r="H489" s="42"/>
      <c r="I489" s="42"/>
      <c r="J489" s="42"/>
      <c r="K489" s="42"/>
      <c r="L489" s="42"/>
    </row>
    <row r="490" spans="2:12" ht="15.75" customHeight="1">
      <c r="B490" s="42"/>
      <c r="C490" s="42"/>
      <c r="D490" s="42"/>
      <c r="E490" s="42"/>
      <c r="F490" s="42"/>
      <c r="G490" s="42"/>
      <c r="H490" s="42"/>
      <c r="I490" s="42"/>
      <c r="J490" s="42"/>
      <c r="K490" s="42"/>
      <c r="L490" s="42"/>
    </row>
    <row r="491" spans="2:12" ht="15.75" customHeight="1">
      <c r="B491" s="42"/>
      <c r="C491" s="42"/>
      <c r="D491" s="42"/>
      <c r="E491" s="42"/>
      <c r="F491" s="42"/>
      <c r="G491" s="42"/>
      <c r="H491" s="42"/>
      <c r="I491" s="42"/>
      <c r="J491" s="42"/>
      <c r="K491" s="42"/>
      <c r="L491" s="42"/>
    </row>
    <row r="492" spans="2:12" ht="15.75" customHeight="1">
      <c r="B492" s="42"/>
      <c r="C492" s="42"/>
      <c r="D492" s="42"/>
      <c r="E492" s="42"/>
      <c r="F492" s="42"/>
      <c r="G492" s="42"/>
      <c r="H492" s="42"/>
      <c r="I492" s="42"/>
      <c r="J492" s="42"/>
      <c r="K492" s="42"/>
      <c r="L492" s="42"/>
    </row>
    <row r="493" spans="2:12" ht="15.75" customHeight="1">
      <c r="B493" s="42"/>
      <c r="C493" s="42"/>
      <c r="D493" s="42"/>
      <c r="E493" s="42"/>
      <c r="F493" s="42"/>
      <c r="G493" s="42"/>
      <c r="H493" s="42"/>
      <c r="I493" s="42"/>
      <c r="J493" s="42"/>
      <c r="K493" s="42"/>
      <c r="L493" s="42"/>
    </row>
    <row r="494" spans="2:12" ht="15.75" customHeight="1">
      <c r="B494" s="42"/>
      <c r="C494" s="42"/>
      <c r="D494" s="42"/>
      <c r="E494" s="42"/>
      <c r="F494" s="42"/>
      <c r="G494" s="42"/>
      <c r="H494" s="42"/>
      <c r="I494" s="42"/>
      <c r="J494" s="42"/>
      <c r="K494" s="42"/>
      <c r="L494" s="42"/>
    </row>
    <row r="495" spans="2:12" ht="15.75" customHeight="1">
      <c r="B495" s="42"/>
      <c r="C495" s="42"/>
      <c r="D495" s="42"/>
      <c r="E495" s="42"/>
      <c r="F495" s="42"/>
      <c r="G495" s="42"/>
      <c r="H495" s="42"/>
      <c r="I495" s="42"/>
      <c r="J495" s="42"/>
      <c r="K495" s="42"/>
      <c r="L495" s="42"/>
    </row>
    <row r="496" spans="2:12" ht="15.75" customHeight="1">
      <c r="B496" s="42"/>
      <c r="C496" s="42"/>
      <c r="D496" s="42"/>
      <c r="E496" s="42"/>
      <c r="F496" s="42"/>
      <c r="G496" s="42"/>
      <c r="H496" s="42"/>
      <c r="I496" s="42"/>
      <c r="J496" s="42"/>
      <c r="K496" s="42"/>
      <c r="L496" s="42"/>
    </row>
    <row r="497" spans="2:12" ht="15.75" customHeight="1">
      <c r="B497" s="42"/>
      <c r="C497" s="42"/>
      <c r="D497" s="42"/>
      <c r="E497" s="42"/>
      <c r="F497" s="42"/>
      <c r="G497" s="42"/>
      <c r="H497" s="42"/>
      <c r="I497" s="42"/>
      <c r="J497" s="42"/>
      <c r="K497" s="42"/>
      <c r="L497" s="42"/>
    </row>
    <row r="498" spans="2:12" ht="15.75" customHeight="1">
      <c r="B498" s="42"/>
      <c r="C498" s="42"/>
      <c r="D498" s="42"/>
      <c r="E498" s="42"/>
      <c r="F498" s="42"/>
      <c r="G498" s="42"/>
      <c r="H498" s="42"/>
      <c r="I498" s="42"/>
      <c r="J498" s="42"/>
      <c r="K498" s="42"/>
      <c r="L498" s="42"/>
    </row>
    <row r="499" spans="2:12" ht="15.75" customHeight="1">
      <c r="B499" s="42"/>
      <c r="C499" s="42"/>
      <c r="D499" s="42"/>
      <c r="E499" s="42"/>
      <c r="F499" s="42"/>
      <c r="G499" s="42"/>
      <c r="H499" s="42"/>
      <c r="I499" s="42"/>
      <c r="J499" s="42"/>
      <c r="K499" s="42"/>
      <c r="L499" s="42"/>
    </row>
    <row r="500" spans="2:12" ht="15.75" customHeight="1">
      <c r="B500" s="42"/>
      <c r="C500" s="42"/>
      <c r="D500" s="42"/>
      <c r="E500" s="42"/>
      <c r="F500" s="42"/>
      <c r="G500" s="42"/>
      <c r="H500" s="42"/>
      <c r="I500" s="42"/>
      <c r="J500" s="42"/>
      <c r="K500" s="42"/>
      <c r="L500" s="42"/>
    </row>
    <row r="501" spans="2:12" ht="15.75" customHeight="1">
      <c r="B501" s="42"/>
      <c r="C501" s="42"/>
      <c r="D501" s="42"/>
      <c r="E501" s="42"/>
      <c r="F501" s="42"/>
      <c r="G501" s="42"/>
      <c r="H501" s="42"/>
      <c r="I501" s="42"/>
      <c r="J501" s="42"/>
      <c r="K501" s="42"/>
      <c r="L501" s="42"/>
    </row>
    <row r="502" spans="2:12" ht="15.75" customHeight="1">
      <c r="B502" s="42"/>
      <c r="C502" s="42"/>
      <c r="D502" s="42"/>
      <c r="E502" s="42"/>
      <c r="F502" s="42"/>
      <c r="G502" s="42"/>
      <c r="H502" s="42"/>
      <c r="I502" s="42"/>
      <c r="J502" s="42"/>
      <c r="K502" s="42"/>
      <c r="L502" s="42"/>
    </row>
    <row r="503" spans="2:12" ht="15.75" customHeight="1">
      <c r="B503" s="42"/>
      <c r="C503" s="42"/>
      <c r="D503" s="42"/>
      <c r="E503" s="42"/>
      <c r="F503" s="42"/>
      <c r="G503" s="42"/>
      <c r="H503" s="42"/>
      <c r="I503" s="42"/>
      <c r="J503" s="42"/>
      <c r="K503" s="42"/>
      <c r="L503" s="42"/>
    </row>
    <row r="504" spans="2:12" ht="15.75" customHeight="1">
      <c r="B504" s="42"/>
      <c r="C504" s="42"/>
      <c r="D504" s="42"/>
      <c r="E504" s="42"/>
      <c r="F504" s="42"/>
      <c r="G504" s="42"/>
      <c r="H504" s="42"/>
      <c r="I504" s="42"/>
      <c r="J504" s="42"/>
      <c r="K504" s="42"/>
      <c r="L504" s="42"/>
    </row>
    <row r="505" spans="2:12" ht="15.75" customHeight="1">
      <c r="B505" s="42"/>
      <c r="C505" s="42"/>
      <c r="D505" s="42"/>
      <c r="E505" s="42"/>
      <c r="F505" s="42"/>
      <c r="G505" s="42"/>
      <c r="H505" s="42"/>
      <c r="I505" s="42"/>
      <c r="J505" s="42"/>
      <c r="K505" s="42"/>
      <c r="L505" s="42"/>
    </row>
    <row r="506" spans="2:12" ht="15.75" customHeight="1">
      <c r="B506" s="42"/>
      <c r="C506" s="42"/>
      <c r="D506" s="42"/>
      <c r="E506" s="42"/>
      <c r="F506" s="42"/>
      <c r="G506" s="42"/>
      <c r="H506" s="42"/>
      <c r="I506" s="42"/>
      <c r="J506" s="42"/>
      <c r="K506" s="42"/>
      <c r="L506" s="42"/>
    </row>
    <row r="507" spans="2:12" ht="15.75" customHeight="1">
      <c r="B507" s="42"/>
      <c r="C507" s="42"/>
      <c r="D507" s="42"/>
      <c r="E507" s="42"/>
      <c r="F507" s="42"/>
      <c r="G507" s="42"/>
      <c r="H507" s="42"/>
      <c r="I507" s="42"/>
      <c r="J507" s="42"/>
      <c r="K507" s="42"/>
      <c r="L507" s="42"/>
    </row>
    <row r="508" spans="2:12" ht="15.75" customHeight="1">
      <c r="B508" s="42"/>
      <c r="C508" s="42"/>
      <c r="D508" s="42"/>
      <c r="E508" s="42"/>
      <c r="F508" s="42"/>
      <c r="G508" s="42"/>
      <c r="H508" s="42"/>
      <c r="I508" s="42"/>
      <c r="J508" s="42"/>
      <c r="K508" s="42"/>
      <c r="L508" s="42"/>
    </row>
    <row r="509" spans="2:12" ht="15.75" customHeight="1">
      <c r="B509" s="42"/>
      <c r="C509" s="42"/>
      <c r="D509" s="42"/>
      <c r="E509" s="42"/>
      <c r="F509" s="42"/>
      <c r="G509" s="42"/>
      <c r="H509" s="42"/>
      <c r="I509" s="42"/>
      <c r="J509" s="42"/>
      <c r="K509" s="42"/>
      <c r="L509" s="42"/>
    </row>
    <row r="510" spans="2:12" ht="15.75" customHeight="1">
      <c r="B510" s="42"/>
      <c r="C510" s="42"/>
      <c r="D510" s="42"/>
      <c r="E510" s="42"/>
      <c r="F510" s="42"/>
      <c r="G510" s="42"/>
      <c r="H510" s="42"/>
      <c r="I510" s="42"/>
      <c r="J510" s="42"/>
      <c r="K510" s="42"/>
      <c r="L510" s="42"/>
    </row>
    <row r="511" spans="2:12" ht="15.75" customHeight="1">
      <c r="B511" s="42"/>
      <c r="C511" s="42"/>
      <c r="D511" s="42"/>
      <c r="E511" s="42"/>
      <c r="F511" s="42"/>
      <c r="G511" s="42"/>
      <c r="H511" s="42"/>
      <c r="I511" s="42"/>
      <c r="J511" s="42"/>
      <c r="K511" s="42"/>
      <c r="L511" s="42"/>
    </row>
    <row r="512" spans="2:12" ht="15.75" customHeight="1">
      <c r="B512" s="42"/>
      <c r="C512" s="42"/>
      <c r="D512" s="42"/>
      <c r="E512" s="42"/>
      <c r="F512" s="42"/>
      <c r="G512" s="42"/>
      <c r="H512" s="42"/>
      <c r="I512" s="42"/>
      <c r="J512" s="42"/>
      <c r="K512" s="42"/>
      <c r="L512" s="42"/>
    </row>
    <row r="513" spans="2:12" ht="15.75" customHeight="1">
      <c r="B513" s="42"/>
      <c r="C513" s="42"/>
      <c r="D513" s="42"/>
      <c r="E513" s="42"/>
      <c r="F513" s="42"/>
      <c r="G513" s="42"/>
      <c r="H513" s="42"/>
      <c r="I513" s="42"/>
      <c r="J513" s="42"/>
      <c r="K513" s="42"/>
      <c r="L513" s="42"/>
    </row>
    <row r="514" spans="2:12" ht="15.75" customHeight="1">
      <c r="B514" s="42"/>
      <c r="C514" s="42"/>
      <c r="D514" s="42"/>
      <c r="E514" s="42"/>
      <c r="F514" s="42"/>
      <c r="G514" s="42"/>
      <c r="H514" s="42"/>
      <c r="I514" s="42"/>
      <c r="J514" s="42"/>
      <c r="K514" s="42"/>
      <c r="L514" s="42"/>
    </row>
    <row r="515" spans="2:12" ht="15.75" customHeight="1">
      <c r="B515" s="42"/>
      <c r="C515" s="42"/>
      <c r="D515" s="42"/>
      <c r="E515" s="42"/>
      <c r="F515" s="42"/>
      <c r="G515" s="42"/>
      <c r="H515" s="42"/>
      <c r="I515" s="42"/>
      <c r="J515" s="42"/>
      <c r="K515" s="42"/>
      <c r="L515" s="42"/>
    </row>
    <row r="516" spans="2:12" ht="15.75" customHeight="1">
      <c r="B516" s="42"/>
      <c r="C516" s="42"/>
      <c r="D516" s="42"/>
      <c r="E516" s="42"/>
      <c r="F516" s="42"/>
      <c r="G516" s="42"/>
      <c r="H516" s="42"/>
      <c r="I516" s="42"/>
      <c r="J516" s="42"/>
      <c r="K516" s="42"/>
      <c r="L516" s="42"/>
    </row>
    <row r="517" spans="2:12" ht="15.75" customHeight="1">
      <c r="B517" s="42"/>
      <c r="C517" s="42"/>
      <c r="D517" s="42"/>
      <c r="E517" s="42"/>
      <c r="F517" s="42"/>
      <c r="G517" s="42"/>
      <c r="H517" s="42"/>
      <c r="I517" s="42"/>
      <c r="J517" s="42"/>
      <c r="K517" s="42"/>
      <c r="L517" s="42"/>
    </row>
    <row r="518" spans="2:12" ht="15.75" customHeight="1">
      <c r="B518" s="42"/>
      <c r="C518" s="42"/>
      <c r="D518" s="42"/>
      <c r="E518" s="42"/>
      <c r="F518" s="42"/>
      <c r="G518" s="42"/>
      <c r="H518" s="42"/>
      <c r="I518" s="42"/>
      <c r="J518" s="42"/>
      <c r="K518" s="42"/>
      <c r="L518" s="42"/>
    </row>
    <row r="519" spans="2:12" ht="15.75" customHeight="1">
      <c r="B519" s="42"/>
      <c r="C519" s="42"/>
      <c r="D519" s="42"/>
      <c r="E519" s="42"/>
      <c r="F519" s="42"/>
      <c r="G519" s="42"/>
      <c r="H519" s="42"/>
      <c r="I519" s="42"/>
      <c r="J519" s="42"/>
      <c r="K519" s="42"/>
      <c r="L519" s="42"/>
    </row>
    <row r="520" spans="2:12" ht="15.75" customHeight="1">
      <c r="B520" s="42"/>
      <c r="C520" s="42"/>
      <c r="D520" s="42"/>
      <c r="E520" s="42"/>
      <c r="F520" s="42"/>
      <c r="G520" s="42"/>
      <c r="H520" s="42"/>
      <c r="I520" s="42"/>
      <c r="J520" s="42"/>
      <c r="K520" s="42"/>
      <c r="L520" s="42"/>
    </row>
    <row r="521" spans="2:12" ht="15.75" customHeight="1">
      <c r="B521" s="42"/>
      <c r="C521" s="42"/>
      <c r="D521" s="42"/>
      <c r="E521" s="42"/>
      <c r="F521" s="42"/>
      <c r="G521" s="42"/>
      <c r="H521" s="42"/>
      <c r="I521" s="42"/>
      <c r="J521" s="42"/>
      <c r="K521" s="42"/>
      <c r="L521" s="42"/>
    </row>
    <row r="522" spans="2:12" ht="15.75" customHeight="1">
      <c r="B522" s="42"/>
      <c r="C522" s="42"/>
      <c r="D522" s="42"/>
      <c r="E522" s="42"/>
      <c r="F522" s="42"/>
      <c r="G522" s="42"/>
      <c r="H522" s="42"/>
      <c r="I522" s="42"/>
      <c r="J522" s="42"/>
      <c r="K522" s="42"/>
      <c r="L522" s="42"/>
    </row>
    <row r="523" spans="2:12" ht="15.75" customHeight="1">
      <c r="B523" s="42"/>
      <c r="C523" s="42"/>
      <c r="D523" s="42"/>
      <c r="E523" s="42"/>
      <c r="F523" s="42"/>
      <c r="G523" s="42"/>
      <c r="H523" s="42"/>
      <c r="I523" s="42"/>
      <c r="J523" s="42"/>
      <c r="K523" s="42"/>
      <c r="L523" s="42"/>
    </row>
    <row r="524" spans="2:12" ht="15.75" customHeight="1">
      <c r="B524" s="42"/>
      <c r="C524" s="42"/>
      <c r="D524" s="42"/>
      <c r="E524" s="42"/>
      <c r="F524" s="42"/>
      <c r="G524" s="42"/>
      <c r="H524" s="42"/>
      <c r="I524" s="42"/>
      <c r="J524" s="42"/>
      <c r="K524" s="42"/>
      <c r="L524" s="42"/>
    </row>
    <row r="525" spans="2:12" ht="15.75" customHeight="1">
      <c r="B525" s="42"/>
      <c r="C525" s="42"/>
      <c r="D525" s="42"/>
      <c r="E525" s="42"/>
      <c r="F525" s="42"/>
      <c r="G525" s="42"/>
      <c r="H525" s="42"/>
      <c r="I525" s="42"/>
      <c r="J525" s="42"/>
      <c r="K525" s="42"/>
      <c r="L525" s="42"/>
    </row>
    <row r="526" spans="2:12" ht="15.75" customHeight="1">
      <c r="B526" s="42"/>
      <c r="C526" s="42"/>
      <c r="D526" s="42"/>
      <c r="E526" s="42"/>
      <c r="F526" s="42"/>
      <c r="G526" s="42"/>
      <c r="H526" s="42"/>
      <c r="I526" s="42"/>
      <c r="J526" s="42"/>
      <c r="K526" s="42"/>
      <c r="L526" s="42"/>
    </row>
    <row r="527" spans="2:12" ht="15.75" customHeight="1">
      <c r="B527" s="42"/>
      <c r="C527" s="42"/>
      <c r="D527" s="42"/>
      <c r="E527" s="42"/>
      <c r="F527" s="42"/>
      <c r="G527" s="42"/>
      <c r="H527" s="42"/>
      <c r="I527" s="42"/>
      <c r="J527" s="42"/>
      <c r="K527" s="42"/>
      <c r="L527" s="42"/>
    </row>
    <row r="528" spans="2:12" ht="15.75" customHeight="1">
      <c r="B528" s="42"/>
      <c r="C528" s="42"/>
      <c r="D528" s="42"/>
      <c r="E528" s="42"/>
      <c r="F528" s="42"/>
      <c r="G528" s="42"/>
      <c r="H528" s="42"/>
      <c r="I528" s="42"/>
      <c r="J528" s="42"/>
      <c r="K528" s="42"/>
      <c r="L528" s="42"/>
    </row>
    <row r="529" spans="2:12" ht="15.75" customHeight="1">
      <c r="B529" s="42"/>
      <c r="C529" s="42"/>
      <c r="D529" s="42"/>
      <c r="E529" s="42"/>
      <c r="F529" s="42"/>
      <c r="G529" s="42"/>
      <c r="H529" s="42"/>
      <c r="I529" s="42"/>
      <c r="J529" s="42"/>
      <c r="K529" s="42"/>
      <c r="L529" s="42"/>
    </row>
    <row r="530" spans="2:12" ht="15.75" customHeight="1">
      <c r="B530" s="42"/>
      <c r="C530" s="42"/>
      <c r="D530" s="42"/>
      <c r="E530" s="42"/>
      <c r="F530" s="42"/>
      <c r="G530" s="42"/>
      <c r="H530" s="42"/>
      <c r="I530" s="42"/>
      <c r="J530" s="42"/>
      <c r="K530" s="42"/>
      <c r="L530" s="42"/>
    </row>
    <row r="531" spans="2:12" ht="15.75" customHeight="1">
      <c r="B531" s="42"/>
      <c r="C531" s="42"/>
      <c r="D531" s="42"/>
      <c r="E531" s="42"/>
      <c r="F531" s="42"/>
      <c r="G531" s="42"/>
      <c r="H531" s="42"/>
      <c r="I531" s="42"/>
      <c r="J531" s="42"/>
      <c r="K531" s="42"/>
      <c r="L531" s="42"/>
    </row>
    <row r="532" spans="2:12" ht="15.75" customHeight="1">
      <c r="B532" s="42"/>
      <c r="C532" s="42"/>
      <c r="D532" s="42"/>
      <c r="E532" s="42"/>
      <c r="F532" s="42"/>
      <c r="G532" s="42"/>
      <c r="H532" s="42"/>
      <c r="I532" s="42"/>
      <c r="J532" s="42"/>
      <c r="K532" s="42"/>
      <c r="L532" s="42"/>
    </row>
    <row r="533" spans="2:12" ht="15.75" customHeight="1">
      <c r="B533" s="42"/>
      <c r="C533" s="42"/>
      <c r="D533" s="42"/>
      <c r="E533" s="42"/>
      <c r="F533" s="42"/>
      <c r="G533" s="42"/>
      <c r="H533" s="42"/>
      <c r="I533" s="42"/>
      <c r="J533" s="42"/>
      <c r="K533" s="42"/>
      <c r="L533" s="42"/>
    </row>
    <row r="534" spans="2:12" ht="15.75" customHeight="1">
      <c r="B534" s="42"/>
      <c r="C534" s="42"/>
      <c r="D534" s="42"/>
      <c r="E534" s="42"/>
      <c r="F534" s="42"/>
      <c r="G534" s="42"/>
      <c r="H534" s="42"/>
      <c r="I534" s="42"/>
      <c r="J534" s="42"/>
      <c r="K534" s="42"/>
      <c r="L534" s="42"/>
    </row>
    <row r="535" spans="2:12" ht="15.75" customHeight="1">
      <c r="B535" s="42"/>
      <c r="C535" s="42"/>
      <c r="D535" s="42"/>
      <c r="E535" s="42"/>
      <c r="F535" s="42"/>
      <c r="G535" s="42"/>
      <c r="H535" s="42"/>
      <c r="I535" s="42"/>
      <c r="J535" s="42"/>
      <c r="K535" s="42"/>
      <c r="L535" s="42"/>
    </row>
    <row r="536" spans="2:12" ht="15.75" customHeight="1">
      <c r="B536" s="42"/>
      <c r="C536" s="42"/>
      <c r="D536" s="42"/>
      <c r="E536" s="42"/>
      <c r="F536" s="42"/>
      <c r="G536" s="42"/>
      <c r="H536" s="42"/>
      <c r="I536" s="42"/>
      <c r="J536" s="42"/>
      <c r="K536" s="42"/>
      <c r="L536" s="42"/>
    </row>
    <row r="537" spans="2:12" ht="15.75" customHeight="1">
      <c r="B537" s="42"/>
      <c r="C537" s="42"/>
      <c r="D537" s="42"/>
      <c r="E537" s="42"/>
      <c r="F537" s="42"/>
      <c r="G537" s="42"/>
      <c r="H537" s="42"/>
      <c r="I537" s="42"/>
      <c r="J537" s="42"/>
      <c r="K537" s="42"/>
      <c r="L537" s="42"/>
    </row>
    <row r="538" spans="2:12" ht="15.75" customHeight="1">
      <c r="B538" s="42"/>
      <c r="C538" s="42"/>
      <c r="D538" s="42"/>
      <c r="E538" s="42"/>
      <c r="F538" s="42"/>
      <c r="G538" s="42"/>
      <c r="H538" s="42"/>
      <c r="I538" s="42"/>
      <c r="J538" s="42"/>
      <c r="K538" s="42"/>
      <c r="L538" s="42"/>
    </row>
    <row r="539" spans="2:12" ht="15.75" customHeight="1">
      <c r="B539" s="42"/>
      <c r="C539" s="42"/>
      <c r="D539" s="42"/>
      <c r="E539" s="42"/>
      <c r="F539" s="42"/>
      <c r="G539" s="42"/>
      <c r="H539" s="42"/>
      <c r="I539" s="42"/>
      <c r="J539" s="42"/>
      <c r="K539" s="42"/>
      <c r="L539" s="42"/>
    </row>
    <row r="540" spans="2:12" ht="15.75" customHeight="1">
      <c r="B540" s="42"/>
      <c r="C540" s="42"/>
      <c r="D540" s="42"/>
      <c r="E540" s="42"/>
      <c r="F540" s="42"/>
      <c r="G540" s="42"/>
      <c r="H540" s="42"/>
      <c r="I540" s="42"/>
      <c r="J540" s="42"/>
      <c r="K540" s="42"/>
      <c r="L540" s="42"/>
    </row>
    <row r="541" spans="2:12" ht="15.75" customHeight="1">
      <c r="B541" s="42"/>
      <c r="C541" s="42"/>
      <c r="D541" s="42"/>
      <c r="E541" s="42"/>
      <c r="F541" s="42"/>
      <c r="G541" s="42"/>
      <c r="H541" s="42"/>
      <c r="I541" s="42"/>
      <c r="J541" s="42"/>
      <c r="K541" s="42"/>
      <c r="L541" s="42"/>
    </row>
    <row r="542" spans="2:12" ht="15.75" customHeight="1">
      <c r="B542" s="42"/>
      <c r="C542" s="42"/>
      <c r="D542" s="42"/>
      <c r="E542" s="42"/>
      <c r="F542" s="42"/>
      <c r="G542" s="42"/>
      <c r="H542" s="42"/>
      <c r="I542" s="42"/>
      <c r="J542" s="42"/>
      <c r="K542" s="42"/>
      <c r="L542" s="42"/>
    </row>
    <row r="543" spans="2:12" ht="15.75" customHeight="1">
      <c r="B543" s="42"/>
      <c r="C543" s="42"/>
      <c r="D543" s="42"/>
      <c r="E543" s="42"/>
      <c r="F543" s="42"/>
      <c r="G543" s="42"/>
      <c r="H543" s="42"/>
      <c r="I543" s="42"/>
      <c r="J543" s="42"/>
      <c r="K543" s="42"/>
      <c r="L543" s="42"/>
    </row>
    <row r="544" spans="2:12" ht="15.75" customHeight="1">
      <c r="B544" s="42"/>
      <c r="C544" s="42"/>
      <c r="D544" s="42"/>
      <c r="E544" s="42"/>
      <c r="F544" s="42"/>
      <c r="G544" s="42"/>
      <c r="H544" s="42"/>
      <c r="I544" s="42"/>
      <c r="J544" s="42"/>
      <c r="K544" s="42"/>
      <c r="L544" s="42"/>
    </row>
    <row r="545" spans="2:12" ht="15.75" customHeight="1">
      <c r="B545" s="42"/>
      <c r="C545" s="42"/>
      <c r="D545" s="42"/>
      <c r="E545" s="42"/>
      <c r="F545" s="42"/>
      <c r="G545" s="42"/>
      <c r="H545" s="42"/>
      <c r="I545" s="42"/>
      <c r="J545" s="42"/>
      <c r="K545" s="42"/>
      <c r="L545" s="42"/>
    </row>
    <row r="546" spans="2:12" ht="15.75" customHeight="1">
      <c r="B546" s="42"/>
      <c r="C546" s="42"/>
      <c r="D546" s="42"/>
      <c r="E546" s="42"/>
      <c r="F546" s="42"/>
      <c r="G546" s="42"/>
      <c r="H546" s="42"/>
      <c r="I546" s="42"/>
      <c r="J546" s="42"/>
      <c r="K546" s="42"/>
      <c r="L546" s="42"/>
    </row>
    <row r="547" spans="2:12" ht="15.75" customHeight="1">
      <c r="B547" s="42"/>
      <c r="C547" s="42"/>
      <c r="D547" s="42"/>
      <c r="E547" s="42"/>
      <c r="F547" s="42"/>
      <c r="G547" s="42"/>
      <c r="H547" s="42"/>
      <c r="I547" s="42"/>
      <c r="J547" s="42"/>
      <c r="K547" s="42"/>
      <c r="L547" s="42"/>
    </row>
    <row r="548" spans="2:12" ht="15.75" customHeight="1">
      <c r="B548" s="42"/>
      <c r="C548" s="42"/>
      <c r="D548" s="42"/>
      <c r="E548" s="42"/>
      <c r="F548" s="42"/>
      <c r="G548" s="42"/>
      <c r="H548" s="42"/>
      <c r="I548" s="42"/>
      <c r="J548" s="42"/>
      <c r="K548" s="42"/>
      <c r="L548" s="42"/>
    </row>
    <row r="549" spans="2:12" ht="15.75" customHeight="1">
      <c r="B549" s="42"/>
      <c r="C549" s="42"/>
      <c r="D549" s="42"/>
      <c r="E549" s="42"/>
      <c r="F549" s="42"/>
      <c r="G549" s="42"/>
      <c r="H549" s="42"/>
      <c r="I549" s="42"/>
      <c r="J549" s="42"/>
      <c r="K549" s="42"/>
      <c r="L549" s="42"/>
    </row>
    <row r="550" spans="2:12" ht="15.75" customHeight="1">
      <c r="B550" s="42"/>
      <c r="C550" s="42"/>
      <c r="D550" s="42"/>
      <c r="E550" s="42"/>
      <c r="F550" s="42"/>
      <c r="G550" s="42"/>
      <c r="H550" s="42"/>
      <c r="I550" s="42"/>
      <c r="J550" s="42"/>
      <c r="K550" s="42"/>
      <c r="L550" s="42"/>
    </row>
    <row r="551" spans="2:12" ht="15.75" customHeight="1">
      <c r="B551" s="42"/>
      <c r="C551" s="42"/>
      <c r="D551" s="42"/>
      <c r="E551" s="42"/>
      <c r="F551" s="42"/>
      <c r="G551" s="42"/>
      <c r="H551" s="42"/>
      <c r="I551" s="42"/>
      <c r="J551" s="42"/>
      <c r="K551" s="42"/>
      <c r="L551" s="42"/>
    </row>
    <row r="552" spans="2:12" ht="15.75" customHeight="1">
      <c r="B552" s="42"/>
      <c r="C552" s="42"/>
      <c r="D552" s="42"/>
      <c r="E552" s="42"/>
      <c r="F552" s="42"/>
      <c r="G552" s="42"/>
      <c r="H552" s="42"/>
      <c r="I552" s="42"/>
      <c r="J552" s="42"/>
      <c r="K552" s="42"/>
      <c r="L552" s="42"/>
    </row>
    <row r="553" spans="2:12" ht="15.75" customHeight="1">
      <c r="B553" s="42"/>
      <c r="C553" s="42"/>
      <c r="D553" s="42"/>
      <c r="E553" s="42"/>
      <c r="F553" s="42"/>
      <c r="G553" s="42"/>
      <c r="H553" s="42"/>
      <c r="I553" s="42"/>
      <c r="J553" s="42"/>
      <c r="K553" s="42"/>
      <c r="L553" s="42"/>
    </row>
    <row r="554" spans="2:12" ht="15.75" customHeight="1">
      <c r="B554" s="42"/>
      <c r="C554" s="42"/>
      <c r="D554" s="42"/>
      <c r="E554" s="42"/>
      <c r="F554" s="42"/>
      <c r="G554" s="42"/>
      <c r="H554" s="42"/>
      <c r="I554" s="42"/>
      <c r="J554" s="42"/>
      <c r="K554" s="42"/>
      <c r="L554" s="42"/>
    </row>
    <row r="555" spans="2:12" ht="15.75" customHeight="1">
      <c r="B555" s="42"/>
      <c r="C555" s="42"/>
      <c r="D555" s="42"/>
      <c r="E555" s="42"/>
      <c r="F555" s="42"/>
      <c r="G555" s="42"/>
      <c r="H555" s="42"/>
      <c r="I555" s="42"/>
      <c r="J555" s="42"/>
      <c r="K555" s="42"/>
      <c r="L555" s="42"/>
    </row>
    <row r="556" spans="2:12" ht="15.75" customHeight="1">
      <c r="B556" s="42"/>
      <c r="C556" s="42"/>
      <c r="D556" s="42"/>
      <c r="E556" s="42"/>
      <c r="F556" s="42"/>
      <c r="G556" s="42"/>
      <c r="H556" s="42"/>
      <c r="I556" s="42"/>
      <c r="J556" s="42"/>
      <c r="K556" s="42"/>
      <c r="L556" s="42"/>
    </row>
    <row r="557" spans="2:12" ht="15.75" customHeight="1">
      <c r="B557" s="42"/>
      <c r="C557" s="42"/>
      <c r="D557" s="42"/>
      <c r="E557" s="42"/>
      <c r="F557" s="42"/>
      <c r="G557" s="42"/>
      <c r="H557" s="42"/>
      <c r="I557" s="42"/>
      <c r="J557" s="42"/>
      <c r="K557" s="42"/>
      <c r="L557" s="42"/>
    </row>
    <row r="558" spans="2:12" ht="15.75" customHeight="1">
      <c r="B558" s="42"/>
      <c r="C558" s="42"/>
      <c r="D558" s="42"/>
      <c r="E558" s="42"/>
      <c r="F558" s="42"/>
      <c r="G558" s="42"/>
      <c r="H558" s="42"/>
      <c r="I558" s="42"/>
      <c r="J558" s="42"/>
      <c r="K558" s="42"/>
      <c r="L558" s="42"/>
    </row>
    <row r="559" spans="2:12" ht="15.75" customHeight="1">
      <c r="B559" s="42"/>
      <c r="C559" s="42"/>
      <c r="D559" s="42"/>
      <c r="E559" s="42"/>
      <c r="F559" s="42"/>
      <c r="G559" s="42"/>
      <c r="H559" s="42"/>
      <c r="I559" s="42"/>
      <c r="J559" s="42"/>
      <c r="K559" s="42"/>
      <c r="L559" s="42"/>
    </row>
    <row r="560" spans="2:12" ht="15.75" customHeight="1">
      <c r="B560" s="42"/>
      <c r="C560" s="42"/>
      <c r="D560" s="42"/>
      <c r="E560" s="42"/>
      <c r="F560" s="42"/>
      <c r="G560" s="42"/>
      <c r="H560" s="42"/>
      <c r="I560" s="42"/>
      <c r="J560" s="42"/>
      <c r="K560" s="42"/>
      <c r="L560" s="42"/>
    </row>
    <row r="561" spans="2:12" ht="15.75" customHeight="1">
      <c r="B561" s="42"/>
      <c r="C561" s="42"/>
      <c r="D561" s="42"/>
      <c r="E561" s="42"/>
      <c r="F561" s="42"/>
      <c r="G561" s="42"/>
      <c r="H561" s="42"/>
      <c r="I561" s="42"/>
      <c r="J561" s="42"/>
      <c r="K561" s="42"/>
      <c r="L561" s="42"/>
    </row>
    <row r="562" spans="2:12" ht="15.75" customHeight="1">
      <c r="B562" s="42"/>
      <c r="C562" s="42"/>
      <c r="D562" s="42"/>
      <c r="E562" s="42"/>
      <c r="F562" s="42"/>
      <c r="G562" s="42"/>
      <c r="H562" s="42"/>
      <c r="I562" s="42"/>
      <c r="J562" s="42"/>
      <c r="K562" s="42"/>
      <c r="L562" s="42"/>
    </row>
    <row r="563" spans="2:12" ht="15.75" customHeight="1">
      <c r="B563" s="42"/>
      <c r="C563" s="42"/>
      <c r="D563" s="42"/>
      <c r="E563" s="42"/>
      <c r="F563" s="42"/>
      <c r="G563" s="42"/>
      <c r="H563" s="42"/>
      <c r="I563" s="42"/>
      <c r="J563" s="42"/>
      <c r="K563" s="42"/>
      <c r="L563" s="42"/>
    </row>
    <row r="564" spans="2:12" ht="15.75" customHeight="1">
      <c r="B564" s="42"/>
      <c r="C564" s="42"/>
      <c r="D564" s="42"/>
      <c r="E564" s="42"/>
      <c r="F564" s="42"/>
      <c r="G564" s="42"/>
      <c r="H564" s="42"/>
      <c r="I564" s="42"/>
      <c r="J564" s="42"/>
      <c r="K564" s="42"/>
      <c r="L564" s="42"/>
    </row>
    <row r="565" spans="2:12" ht="15.75" customHeight="1">
      <c r="B565" s="42"/>
      <c r="C565" s="42"/>
      <c r="D565" s="42"/>
      <c r="E565" s="42"/>
      <c r="F565" s="42"/>
      <c r="G565" s="42"/>
      <c r="H565" s="42"/>
      <c r="I565" s="42"/>
      <c r="J565" s="42"/>
      <c r="K565" s="42"/>
      <c r="L565" s="42"/>
    </row>
    <row r="566" spans="2:12" ht="15.75" customHeight="1">
      <c r="B566" s="42"/>
      <c r="C566" s="42"/>
      <c r="D566" s="42"/>
      <c r="E566" s="42"/>
      <c r="F566" s="42"/>
      <c r="G566" s="42"/>
      <c r="H566" s="42"/>
      <c r="I566" s="42"/>
      <c r="J566" s="42"/>
      <c r="K566" s="42"/>
      <c r="L566" s="42"/>
    </row>
    <row r="567" spans="2:12" ht="15.75" customHeight="1">
      <c r="B567" s="42"/>
      <c r="C567" s="42"/>
      <c r="D567" s="42"/>
      <c r="E567" s="42"/>
      <c r="F567" s="42"/>
      <c r="G567" s="42"/>
      <c r="H567" s="42"/>
      <c r="I567" s="42"/>
      <c r="J567" s="42"/>
      <c r="K567" s="42"/>
      <c r="L567" s="42"/>
    </row>
    <row r="568" spans="2:12" ht="15.75" customHeight="1">
      <c r="B568" s="42"/>
      <c r="C568" s="42"/>
      <c r="D568" s="42"/>
      <c r="E568" s="42"/>
      <c r="F568" s="42"/>
      <c r="G568" s="42"/>
      <c r="H568" s="42"/>
      <c r="I568" s="42"/>
      <c r="J568" s="42"/>
      <c r="K568" s="42"/>
      <c r="L568" s="42"/>
    </row>
    <row r="569" spans="2:12" ht="15.75" customHeight="1">
      <c r="B569" s="42"/>
      <c r="C569" s="42"/>
      <c r="D569" s="42"/>
      <c r="E569" s="42"/>
      <c r="F569" s="42"/>
      <c r="G569" s="42"/>
      <c r="H569" s="42"/>
      <c r="I569" s="42"/>
      <c r="J569" s="42"/>
      <c r="K569" s="42"/>
      <c r="L569" s="42"/>
    </row>
    <row r="570" spans="2:12" ht="15.75" customHeight="1">
      <c r="B570" s="42"/>
      <c r="C570" s="42"/>
      <c r="D570" s="42"/>
      <c r="E570" s="42"/>
      <c r="F570" s="42"/>
      <c r="G570" s="42"/>
      <c r="H570" s="42"/>
      <c r="I570" s="42"/>
      <c r="J570" s="42"/>
      <c r="K570" s="42"/>
      <c r="L570" s="42"/>
    </row>
    <row r="571" spans="2:12" ht="15.75" customHeight="1">
      <c r="B571" s="42"/>
      <c r="C571" s="42"/>
      <c r="D571" s="42"/>
      <c r="E571" s="42"/>
      <c r="F571" s="42"/>
      <c r="G571" s="42"/>
      <c r="H571" s="42"/>
      <c r="I571" s="42"/>
      <c r="J571" s="42"/>
      <c r="K571" s="42"/>
      <c r="L571" s="42"/>
    </row>
    <row r="572" spans="2:12" ht="15.75" customHeight="1">
      <c r="B572" s="42"/>
      <c r="C572" s="42"/>
      <c r="D572" s="42"/>
      <c r="E572" s="42"/>
      <c r="F572" s="42"/>
      <c r="G572" s="42"/>
      <c r="H572" s="42"/>
      <c r="I572" s="42"/>
      <c r="J572" s="42"/>
      <c r="K572" s="42"/>
      <c r="L572" s="42"/>
    </row>
    <row r="573" spans="2:12" ht="15.75" customHeight="1">
      <c r="B573" s="42"/>
      <c r="C573" s="42"/>
      <c r="D573" s="42"/>
      <c r="E573" s="42"/>
      <c r="F573" s="42"/>
      <c r="G573" s="42"/>
      <c r="H573" s="42"/>
      <c r="I573" s="42"/>
      <c r="J573" s="42"/>
      <c r="K573" s="42"/>
      <c r="L573" s="42"/>
    </row>
    <row r="574" spans="2:12" ht="15.75" customHeight="1">
      <c r="B574" s="42"/>
      <c r="C574" s="42"/>
      <c r="D574" s="42"/>
      <c r="E574" s="42"/>
      <c r="F574" s="42"/>
      <c r="G574" s="42"/>
      <c r="H574" s="42"/>
      <c r="I574" s="42"/>
      <c r="J574" s="42"/>
      <c r="K574" s="42"/>
      <c r="L574" s="42"/>
    </row>
    <row r="575" spans="2:12" ht="15.75" customHeight="1">
      <c r="B575" s="42"/>
      <c r="C575" s="42"/>
      <c r="D575" s="42"/>
      <c r="E575" s="42"/>
      <c r="F575" s="42"/>
      <c r="G575" s="42"/>
      <c r="H575" s="42"/>
      <c r="I575" s="42"/>
      <c r="J575" s="42"/>
      <c r="K575" s="42"/>
      <c r="L575" s="42"/>
    </row>
    <row r="576" spans="2:12" ht="15.75" customHeight="1">
      <c r="B576" s="42"/>
      <c r="C576" s="42"/>
      <c r="D576" s="42"/>
      <c r="E576" s="42"/>
      <c r="F576" s="42"/>
      <c r="G576" s="42"/>
      <c r="H576" s="42"/>
      <c r="I576" s="42"/>
      <c r="J576" s="42"/>
      <c r="K576" s="42"/>
      <c r="L576" s="42"/>
    </row>
    <row r="577" spans="2:12" ht="15.75" customHeight="1">
      <c r="B577" s="42"/>
      <c r="C577" s="42"/>
      <c r="D577" s="42"/>
      <c r="E577" s="42"/>
      <c r="F577" s="42"/>
      <c r="G577" s="42"/>
      <c r="H577" s="42"/>
      <c r="I577" s="42"/>
      <c r="J577" s="42"/>
      <c r="K577" s="42"/>
      <c r="L577" s="42"/>
    </row>
    <row r="578" spans="2:12" ht="15.75" customHeight="1">
      <c r="B578" s="42"/>
      <c r="C578" s="42"/>
      <c r="D578" s="42"/>
      <c r="E578" s="42"/>
      <c r="F578" s="42"/>
      <c r="G578" s="42"/>
      <c r="H578" s="42"/>
      <c r="I578" s="42"/>
      <c r="J578" s="42"/>
      <c r="K578" s="42"/>
      <c r="L578" s="42"/>
    </row>
    <row r="579" spans="2:12" ht="15.75" customHeight="1">
      <c r="B579" s="42"/>
      <c r="C579" s="42"/>
      <c r="D579" s="42"/>
      <c r="E579" s="42"/>
      <c r="F579" s="42"/>
      <c r="G579" s="42"/>
      <c r="H579" s="42"/>
      <c r="I579" s="42"/>
      <c r="J579" s="42"/>
      <c r="K579" s="42"/>
      <c r="L579" s="42"/>
    </row>
    <row r="580" spans="2:12" ht="15.75" customHeight="1">
      <c r="B580" s="42"/>
      <c r="C580" s="42"/>
      <c r="D580" s="42"/>
      <c r="E580" s="42"/>
      <c r="F580" s="42"/>
      <c r="G580" s="42"/>
      <c r="H580" s="42"/>
      <c r="I580" s="42"/>
      <c r="J580" s="42"/>
      <c r="K580" s="42"/>
      <c r="L580" s="42"/>
    </row>
    <row r="581" spans="2:12" ht="15.75" customHeight="1">
      <c r="B581" s="42"/>
      <c r="C581" s="42"/>
      <c r="D581" s="42"/>
      <c r="E581" s="42"/>
      <c r="F581" s="42"/>
      <c r="G581" s="42"/>
      <c r="H581" s="42"/>
      <c r="I581" s="42"/>
      <c r="J581" s="42"/>
      <c r="K581" s="42"/>
      <c r="L581" s="42"/>
    </row>
    <row r="582" spans="2:12" ht="15.75" customHeight="1">
      <c r="B582" s="42"/>
      <c r="C582" s="42"/>
      <c r="D582" s="42"/>
      <c r="E582" s="42"/>
      <c r="F582" s="42"/>
      <c r="G582" s="42"/>
      <c r="H582" s="42"/>
      <c r="I582" s="42"/>
      <c r="J582" s="42"/>
      <c r="K582" s="42"/>
      <c r="L582" s="42"/>
    </row>
    <row r="583" spans="2:12" ht="15.75" customHeight="1">
      <c r="B583" s="42"/>
      <c r="C583" s="42"/>
      <c r="D583" s="42"/>
      <c r="E583" s="42"/>
      <c r="F583" s="42"/>
      <c r="G583" s="42"/>
      <c r="H583" s="42"/>
      <c r="I583" s="42"/>
      <c r="J583" s="42"/>
      <c r="K583" s="42"/>
      <c r="L583" s="42"/>
    </row>
    <row r="584" spans="2:12" ht="15.75" customHeight="1">
      <c r="B584" s="42"/>
      <c r="C584" s="42"/>
      <c r="D584" s="42"/>
      <c r="E584" s="42"/>
      <c r="F584" s="42"/>
      <c r="G584" s="42"/>
      <c r="H584" s="42"/>
      <c r="I584" s="42"/>
      <c r="J584" s="42"/>
      <c r="K584" s="42"/>
      <c r="L584" s="42"/>
    </row>
    <row r="585" spans="2:12" ht="15.75" customHeight="1">
      <c r="B585" s="42"/>
      <c r="C585" s="42"/>
      <c r="D585" s="42"/>
      <c r="E585" s="42"/>
      <c r="F585" s="42"/>
      <c r="G585" s="42"/>
      <c r="H585" s="42"/>
      <c r="I585" s="42"/>
      <c r="J585" s="42"/>
      <c r="K585" s="42"/>
      <c r="L585" s="42"/>
    </row>
    <row r="586" spans="2:12" ht="15.75" customHeight="1">
      <c r="B586" s="42"/>
      <c r="C586" s="42"/>
      <c r="D586" s="42"/>
      <c r="E586" s="42"/>
      <c r="F586" s="42"/>
      <c r="G586" s="42"/>
      <c r="H586" s="42"/>
      <c r="I586" s="42"/>
      <c r="J586" s="42"/>
      <c r="K586" s="42"/>
      <c r="L586" s="42"/>
    </row>
    <row r="587" spans="2:12" ht="15.75" customHeight="1">
      <c r="B587" s="42"/>
      <c r="C587" s="42"/>
      <c r="D587" s="42"/>
      <c r="E587" s="42"/>
      <c r="F587" s="42"/>
      <c r="G587" s="42"/>
      <c r="H587" s="42"/>
      <c r="I587" s="42"/>
      <c r="J587" s="42"/>
      <c r="K587" s="42"/>
      <c r="L587" s="42"/>
    </row>
    <row r="588" spans="2:12" ht="15.75" customHeight="1">
      <c r="B588" s="42"/>
      <c r="C588" s="42"/>
      <c r="D588" s="42"/>
      <c r="E588" s="42"/>
      <c r="F588" s="42"/>
      <c r="G588" s="42"/>
      <c r="H588" s="42"/>
      <c r="I588" s="42"/>
      <c r="J588" s="42"/>
      <c r="K588" s="42"/>
      <c r="L588" s="42"/>
    </row>
    <row r="589" spans="2:12" ht="15.75" customHeight="1">
      <c r="B589" s="42"/>
      <c r="C589" s="42"/>
      <c r="D589" s="42"/>
      <c r="E589" s="42"/>
      <c r="F589" s="42"/>
      <c r="G589" s="42"/>
      <c r="H589" s="42"/>
      <c r="I589" s="42"/>
      <c r="J589" s="42"/>
      <c r="K589" s="42"/>
      <c r="L589" s="42"/>
    </row>
    <row r="590" spans="2:12" ht="15.75" customHeight="1">
      <c r="B590" s="42"/>
      <c r="C590" s="42"/>
      <c r="D590" s="42"/>
      <c r="E590" s="42"/>
      <c r="F590" s="42"/>
      <c r="G590" s="42"/>
      <c r="H590" s="42"/>
      <c r="I590" s="42"/>
      <c r="J590" s="42"/>
      <c r="K590" s="42"/>
      <c r="L590" s="42"/>
    </row>
    <row r="591" spans="2:12" ht="15.75" customHeight="1">
      <c r="B591" s="42"/>
      <c r="C591" s="42"/>
      <c r="D591" s="42"/>
      <c r="E591" s="42"/>
      <c r="F591" s="42"/>
      <c r="G591" s="42"/>
      <c r="H591" s="42"/>
      <c r="I591" s="42"/>
      <c r="J591" s="42"/>
      <c r="K591" s="42"/>
      <c r="L591" s="42"/>
    </row>
    <row r="592" spans="2:12" ht="15.75" customHeight="1">
      <c r="B592" s="42"/>
      <c r="C592" s="42"/>
      <c r="D592" s="42"/>
      <c r="E592" s="42"/>
      <c r="F592" s="42"/>
      <c r="G592" s="42"/>
      <c r="H592" s="42"/>
      <c r="I592" s="42"/>
      <c r="J592" s="42"/>
      <c r="K592" s="42"/>
      <c r="L592" s="42"/>
    </row>
    <row r="593" spans="2:12" ht="15.75" customHeight="1">
      <c r="B593" s="42"/>
      <c r="C593" s="42"/>
      <c r="D593" s="42"/>
      <c r="E593" s="42"/>
      <c r="F593" s="42"/>
      <c r="G593" s="42"/>
      <c r="H593" s="42"/>
      <c r="I593" s="42"/>
      <c r="J593" s="42"/>
      <c r="K593" s="42"/>
      <c r="L593" s="42"/>
    </row>
    <row r="594" spans="2:12" ht="15.75" customHeight="1">
      <c r="B594" s="42"/>
      <c r="C594" s="42"/>
      <c r="D594" s="42"/>
      <c r="E594" s="42"/>
      <c r="F594" s="42"/>
      <c r="G594" s="42"/>
      <c r="H594" s="42"/>
      <c r="I594" s="42"/>
      <c r="J594" s="42"/>
      <c r="K594" s="42"/>
      <c r="L594" s="42"/>
    </row>
    <row r="595" spans="2:12" ht="15.75" customHeight="1">
      <c r="B595" s="42"/>
      <c r="C595" s="42"/>
      <c r="D595" s="42"/>
      <c r="E595" s="42"/>
      <c r="F595" s="42"/>
      <c r="G595" s="42"/>
      <c r="H595" s="42"/>
      <c r="I595" s="42"/>
      <c r="J595" s="42"/>
      <c r="K595" s="42"/>
      <c r="L595" s="42"/>
    </row>
    <row r="596" spans="2:12" ht="15.75" customHeight="1">
      <c r="B596" s="42"/>
      <c r="C596" s="42"/>
      <c r="D596" s="42"/>
      <c r="E596" s="42"/>
      <c r="F596" s="42"/>
      <c r="G596" s="42"/>
      <c r="H596" s="42"/>
      <c r="I596" s="42"/>
      <c r="J596" s="42"/>
      <c r="K596" s="42"/>
      <c r="L596" s="42"/>
    </row>
    <row r="597" spans="2:12" ht="15.75" customHeight="1">
      <c r="B597" s="42"/>
      <c r="C597" s="42"/>
      <c r="D597" s="42"/>
      <c r="E597" s="42"/>
      <c r="F597" s="42"/>
      <c r="G597" s="42"/>
      <c r="H597" s="42"/>
      <c r="I597" s="42"/>
      <c r="J597" s="42"/>
      <c r="K597" s="42"/>
      <c r="L597" s="42"/>
    </row>
    <row r="598" spans="2:12" ht="15.75" customHeight="1">
      <c r="B598" s="42"/>
      <c r="C598" s="42"/>
      <c r="D598" s="42"/>
      <c r="E598" s="42"/>
      <c r="F598" s="42"/>
      <c r="G598" s="42"/>
      <c r="H598" s="42"/>
      <c r="I598" s="42"/>
      <c r="J598" s="42"/>
      <c r="K598" s="42"/>
      <c r="L598" s="42"/>
    </row>
    <row r="599" spans="2:12" ht="15.75" customHeight="1">
      <c r="B599" s="42"/>
      <c r="C599" s="42"/>
      <c r="D599" s="42"/>
      <c r="E599" s="42"/>
      <c r="F599" s="42"/>
      <c r="G599" s="42"/>
      <c r="H599" s="42"/>
      <c r="I599" s="42"/>
      <c r="J599" s="42"/>
      <c r="K599" s="42"/>
      <c r="L599" s="42"/>
    </row>
    <row r="600" spans="2:12" ht="15.75" customHeight="1">
      <c r="B600" s="42"/>
      <c r="C600" s="42"/>
      <c r="D600" s="42"/>
      <c r="E600" s="42"/>
      <c r="F600" s="42"/>
      <c r="G600" s="42"/>
      <c r="H600" s="42"/>
      <c r="I600" s="42"/>
      <c r="J600" s="42"/>
      <c r="K600" s="42"/>
      <c r="L600" s="42"/>
    </row>
    <row r="601" spans="2:12" ht="15.75" customHeight="1">
      <c r="B601" s="42"/>
      <c r="C601" s="42"/>
      <c r="D601" s="42"/>
      <c r="E601" s="42"/>
      <c r="F601" s="42"/>
      <c r="G601" s="42"/>
      <c r="H601" s="42"/>
      <c r="I601" s="42"/>
      <c r="J601" s="42"/>
      <c r="K601" s="42"/>
      <c r="L601" s="42"/>
    </row>
    <row r="602" spans="2:12" ht="15.75" customHeight="1">
      <c r="B602" s="42"/>
      <c r="C602" s="42"/>
      <c r="D602" s="42"/>
      <c r="E602" s="42"/>
      <c r="F602" s="42"/>
      <c r="G602" s="42"/>
      <c r="H602" s="42"/>
      <c r="I602" s="42"/>
      <c r="J602" s="42"/>
      <c r="K602" s="42"/>
      <c r="L602" s="42"/>
    </row>
    <row r="603" spans="2:12" ht="15.75" customHeight="1">
      <c r="B603" s="42"/>
      <c r="C603" s="42"/>
      <c r="D603" s="42"/>
      <c r="E603" s="42"/>
      <c r="F603" s="42"/>
      <c r="G603" s="42"/>
      <c r="H603" s="42"/>
      <c r="I603" s="42"/>
      <c r="J603" s="42"/>
      <c r="K603" s="42"/>
      <c r="L603" s="42"/>
    </row>
    <row r="604" spans="2:12" ht="15.75" customHeight="1">
      <c r="B604" s="42"/>
      <c r="C604" s="42"/>
      <c r="D604" s="42"/>
      <c r="E604" s="42"/>
      <c r="F604" s="42"/>
      <c r="G604" s="42"/>
      <c r="H604" s="42"/>
      <c r="I604" s="42"/>
      <c r="J604" s="42"/>
      <c r="K604" s="42"/>
      <c r="L604" s="42"/>
    </row>
    <row r="605" spans="2:12" ht="15.75" customHeight="1">
      <c r="B605" s="42"/>
      <c r="C605" s="42"/>
      <c r="D605" s="42"/>
      <c r="E605" s="42"/>
      <c r="F605" s="42"/>
      <c r="G605" s="42"/>
      <c r="H605" s="42"/>
      <c r="I605" s="42"/>
      <c r="J605" s="42"/>
      <c r="K605" s="42"/>
      <c r="L605" s="42"/>
    </row>
    <row r="606" spans="2:12" ht="15.75" customHeight="1">
      <c r="B606" s="42"/>
      <c r="C606" s="42"/>
      <c r="D606" s="42"/>
      <c r="E606" s="42"/>
      <c r="F606" s="42"/>
      <c r="G606" s="42"/>
      <c r="H606" s="42"/>
      <c r="I606" s="42"/>
      <c r="J606" s="42"/>
      <c r="K606" s="42"/>
      <c r="L606" s="42"/>
    </row>
    <row r="607" spans="2:12" ht="15.75" customHeight="1">
      <c r="B607" s="42"/>
      <c r="C607" s="42"/>
      <c r="D607" s="42"/>
      <c r="E607" s="42"/>
      <c r="F607" s="42"/>
      <c r="G607" s="42"/>
      <c r="H607" s="42"/>
      <c r="I607" s="42"/>
      <c r="J607" s="42"/>
      <c r="K607" s="42"/>
      <c r="L607" s="42"/>
    </row>
    <row r="608" spans="2:12" ht="15.75" customHeight="1">
      <c r="B608" s="42"/>
      <c r="C608" s="42"/>
      <c r="D608" s="42"/>
      <c r="E608" s="42"/>
      <c r="F608" s="42"/>
      <c r="G608" s="42"/>
      <c r="H608" s="42"/>
      <c r="I608" s="42"/>
      <c r="J608" s="42"/>
      <c r="K608" s="42"/>
      <c r="L608" s="42"/>
    </row>
    <row r="609" spans="2:12" ht="15.75" customHeight="1">
      <c r="B609" s="42"/>
      <c r="C609" s="42"/>
      <c r="D609" s="42"/>
      <c r="E609" s="42"/>
      <c r="F609" s="42"/>
      <c r="G609" s="42"/>
      <c r="H609" s="42"/>
      <c r="I609" s="42"/>
      <c r="J609" s="42"/>
      <c r="K609" s="42"/>
      <c r="L609" s="42"/>
    </row>
    <row r="610" spans="2:12" ht="15.75" customHeight="1">
      <c r="B610" s="42"/>
      <c r="C610" s="42"/>
      <c r="D610" s="42"/>
      <c r="E610" s="42"/>
      <c r="F610" s="42"/>
      <c r="G610" s="42"/>
      <c r="H610" s="42"/>
      <c r="I610" s="42"/>
      <c r="J610" s="42"/>
      <c r="K610" s="42"/>
      <c r="L610" s="42"/>
    </row>
    <row r="611" spans="2:12" ht="15.75" customHeight="1">
      <c r="B611" s="42"/>
      <c r="C611" s="42"/>
      <c r="D611" s="42"/>
      <c r="E611" s="42"/>
      <c r="F611" s="42"/>
      <c r="G611" s="42"/>
      <c r="H611" s="42"/>
      <c r="I611" s="42"/>
      <c r="J611" s="42"/>
      <c r="K611" s="42"/>
      <c r="L611" s="42"/>
    </row>
    <row r="612" spans="2:12" ht="15.75" customHeight="1">
      <c r="B612" s="42"/>
      <c r="C612" s="42"/>
      <c r="D612" s="42"/>
      <c r="E612" s="42"/>
      <c r="F612" s="42"/>
      <c r="G612" s="42"/>
      <c r="H612" s="42"/>
      <c r="I612" s="42"/>
      <c r="J612" s="42"/>
      <c r="K612" s="42"/>
      <c r="L612" s="42"/>
    </row>
    <row r="613" spans="2:12" ht="15.75" customHeight="1">
      <c r="B613" s="42"/>
      <c r="C613" s="42"/>
      <c r="D613" s="42"/>
      <c r="E613" s="42"/>
      <c r="F613" s="42"/>
      <c r="G613" s="42"/>
      <c r="H613" s="42"/>
      <c r="I613" s="42"/>
      <c r="J613" s="42"/>
      <c r="K613" s="42"/>
      <c r="L613" s="42"/>
    </row>
    <row r="614" spans="2:12" ht="15.75" customHeight="1">
      <c r="B614" s="42"/>
      <c r="C614" s="42"/>
      <c r="D614" s="42"/>
      <c r="E614" s="42"/>
      <c r="F614" s="42"/>
      <c r="G614" s="42"/>
      <c r="H614" s="42"/>
      <c r="I614" s="42"/>
      <c r="J614" s="42"/>
      <c r="K614" s="42"/>
      <c r="L614" s="42"/>
    </row>
    <row r="615" spans="2:12" ht="15.75" customHeight="1">
      <c r="B615" s="42"/>
      <c r="C615" s="42"/>
      <c r="D615" s="42"/>
      <c r="E615" s="42"/>
      <c r="F615" s="42"/>
      <c r="G615" s="42"/>
      <c r="H615" s="42"/>
      <c r="I615" s="42"/>
      <c r="J615" s="42"/>
      <c r="K615" s="42"/>
      <c r="L615" s="42"/>
    </row>
    <row r="616" spans="2:12" ht="15.75" customHeight="1">
      <c r="B616" s="42"/>
      <c r="C616" s="42"/>
      <c r="D616" s="42"/>
      <c r="E616" s="42"/>
      <c r="F616" s="42"/>
      <c r="G616" s="42"/>
      <c r="H616" s="42"/>
      <c r="I616" s="42"/>
      <c r="J616" s="42"/>
      <c r="K616" s="42"/>
      <c r="L616" s="42"/>
    </row>
    <row r="617" spans="2:12" ht="15.75" customHeight="1">
      <c r="B617" s="42"/>
      <c r="C617" s="42"/>
      <c r="D617" s="42"/>
      <c r="E617" s="42"/>
      <c r="F617" s="42"/>
      <c r="G617" s="42"/>
      <c r="H617" s="42"/>
      <c r="I617" s="42"/>
      <c r="J617" s="42"/>
      <c r="K617" s="42"/>
      <c r="L617" s="42"/>
    </row>
    <row r="618" spans="2:12" ht="15.75" customHeight="1">
      <c r="B618" s="42"/>
      <c r="C618" s="42"/>
      <c r="D618" s="42"/>
      <c r="E618" s="42"/>
      <c r="F618" s="42"/>
      <c r="G618" s="42"/>
      <c r="H618" s="42"/>
      <c r="I618" s="42"/>
      <c r="J618" s="42"/>
      <c r="K618" s="42"/>
      <c r="L618" s="42"/>
    </row>
    <row r="619" spans="2:12" ht="15.75" customHeight="1">
      <c r="B619" s="42"/>
      <c r="C619" s="42"/>
      <c r="D619" s="42"/>
      <c r="E619" s="42"/>
      <c r="F619" s="42"/>
      <c r="G619" s="42"/>
      <c r="H619" s="42"/>
      <c r="I619" s="42"/>
      <c r="J619" s="42"/>
      <c r="K619" s="42"/>
      <c r="L619" s="42"/>
    </row>
    <row r="620" spans="2:12" ht="15.75" customHeight="1">
      <c r="B620" s="42"/>
      <c r="C620" s="42"/>
      <c r="D620" s="42"/>
      <c r="E620" s="42"/>
      <c r="F620" s="42"/>
      <c r="G620" s="42"/>
      <c r="H620" s="42"/>
      <c r="I620" s="42"/>
      <c r="J620" s="42"/>
      <c r="K620" s="42"/>
      <c r="L620" s="42"/>
    </row>
    <row r="621" spans="2:12" ht="15.75" customHeight="1">
      <c r="B621" s="42"/>
      <c r="C621" s="42"/>
      <c r="D621" s="42"/>
      <c r="E621" s="42"/>
      <c r="F621" s="42"/>
      <c r="G621" s="42"/>
      <c r="H621" s="42"/>
      <c r="I621" s="42"/>
      <c r="J621" s="42"/>
      <c r="K621" s="42"/>
      <c r="L621" s="42"/>
    </row>
    <row r="622" spans="2:12" ht="15.75" customHeight="1">
      <c r="B622" s="42"/>
      <c r="C622" s="42"/>
      <c r="D622" s="42"/>
      <c r="E622" s="42"/>
      <c r="F622" s="42"/>
      <c r="G622" s="42"/>
      <c r="H622" s="42"/>
      <c r="I622" s="42"/>
      <c r="J622" s="42"/>
      <c r="K622" s="42"/>
      <c r="L622" s="42"/>
    </row>
    <row r="623" spans="2:12" ht="15.75" customHeight="1">
      <c r="B623" s="42"/>
      <c r="C623" s="42"/>
      <c r="D623" s="42"/>
      <c r="E623" s="42"/>
      <c r="F623" s="42"/>
      <c r="G623" s="42"/>
      <c r="H623" s="42"/>
      <c r="I623" s="42"/>
      <c r="J623" s="42"/>
      <c r="K623" s="42"/>
      <c r="L623" s="42"/>
    </row>
    <row r="624" spans="2:12" ht="15.75" customHeight="1">
      <c r="B624" s="42"/>
      <c r="C624" s="42"/>
      <c r="D624" s="42"/>
      <c r="E624" s="42"/>
      <c r="F624" s="42"/>
      <c r="G624" s="42"/>
      <c r="H624" s="42"/>
      <c r="I624" s="42"/>
      <c r="J624" s="42"/>
      <c r="K624" s="42"/>
      <c r="L624" s="42"/>
    </row>
    <row r="625" spans="2:12" ht="15.75" customHeight="1">
      <c r="B625" s="42"/>
      <c r="C625" s="42"/>
      <c r="D625" s="42"/>
      <c r="E625" s="42"/>
      <c r="F625" s="42"/>
      <c r="G625" s="42"/>
      <c r="H625" s="42"/>
      <c r="I625" s="42"/>
      <c r="J625" s="42"/>
      <c r="K625" s="42"/>
      <c r="L625" s="42"/>
    </row>
    <row r="626" spans="2:12" ht="15.75" customHeight="1">
      <c r="B626" s="42"/>
      <c r="C626" s="42"/>
      <c r="D626" s="42"/>
      <c r="E626" s="42"/>
      <c r="F626" s="42"/>
      <c r="G626" s="42"/>
      <c r="H626" s="42"/>
      <c r="I626" s="42"/>
      <c r="J626" s="42"/>
      <c r="K626" s="42"/>
      <c r="L626" s="42"/>
    </row>
    <row r="627" spans="2:12" ht="15.75" customHeight="1">
      <c r="B627" s="42"/>
      <c r="C627" s="42"/>
      <c r="D627" s="42"/>
      <c r="E627" s="42"/>
      <c r="F627" s="42"/>
      <c r="G627" s="42"/>
      <c r="H627" s="42"/>
      <c r="I627" s="42"/>
      <c r="J627" s="42"/>
      <c r="K627" s="42"/>
      <c r="L627" s="42"/>
    </row>
    <row r="628" spans="2:12" ht="15.75" customHeight="1">
      <c r="B628" s="42"/>
      <c r="C628" s="42"/>
      <c r="D628" s="42"/>
      <c r="E628" s="42"/>
      <c r="F628" s="42"/>
      <c r="G628" s="42"/>
      <c r="H628" s="42"/>
      <c r="I628" s="42"/>
      <c r="J628" s="42"/>
      <c r="K628" s="42"/>
      <c r="L628" s="42"/>
    </row>
    <row r="629" spans="2:12" ht="15.75" customHeight="1">
      <c r="B629" s="42"/>
      <c r="C629" s="42"/>
      <c r="D629" s="42"/>
      <c r="E629" s="42"/>
      <c r="F629" s="42"/>
      <c r="G629" s="42"/>
      <c r="H629" s="42"/>
      <c r="I629" s="42"/>
      <c r="J629" s="42"/>
      <c r="K629" s="42"/>
      <c r="L629" s="42"/>
    </row>
    <row r="630" spans="2:12" ht="15.75" customHeight="1">
      <c r="B630" s="42"/>
      <c r="C630" s="42"/>
      <c r="D630" s="42"/>
      <c r="E630" s="42"/>
      <c r="F630" s="42"/>
      <c r="G630" s="42"/>
      <c r="H630" s="42"/>
      <c r="I630" s="42"/>
      <c r="J630" s="42"/>
      <c r="K630" s="42"/>
      <c r="L630" s="42"/>
    </row>
    <row r="631" spans="2:12" ht="15.75" customHeight="1">
      <c r="B631" s="42"/>
      <c r="C631" s="42"/>
      <c r="D631" s="42"/>
      <c r="E631" s="42"/>
      <c r="F631" s="42"/>
      <c r="G631" s="42"/>
      <c r="H631" s="42"/>
      <c r="I631" s="42"/>
      <c r="J631" s="42"/>
      <c r="K631" s="42"/>
      <c r="L631" s="42"/>
    </row>
    <row r="632" spans="2:12" ht="15.75" customHeight="1">
      <c r="B632" s="42"/>
      <c r="C632" s="42"/>
      <c r="D632" s="42"/>
      <c r="E632" s="42"/>
      <c r="F632" s="42"/>
      <c r="G632" s="42"/>
      <c r="H632" s="42"/>
      <c r="I632" s="42"/>
      <c r="J632" s="42"/>
      <c r="K632" s="42"/>
      <c r="L632" s="42"/>
    </row>
    <row r="633" spans="2:12" ht="15.75" customHeight="1">
      <c r="B633" s="42"/>
      <c r="C633" s="42"/>
      <c r="D633" s="42"/>
      <c r="E633" s="42"/>
      <c r="F633" s="42"/>
      <c r="G633" s="42"/>
      <c r="H633" s="42"/>
      <c r="I633" s="42"/>
      <c r="J633" s="42"/>
      <c r="K633" s="42"/>
      <c r="L633" s="42"/>
    </row>
    <row r="634" spans="2:12" ht="15.75" customHeight="1">
      <c r="B634" s="42"/>
      <c r="C634" s="42"/>
      <c r="D634" s="42"/>
      <c r="E634" s="42"/>
      <c r="F634" s="42"/>
      <c r="G634" s="42"/>
      <c r="H634" s="42"/>
      <c r="I634" s="42"/>
      <c r="J634" s="42"/>
      <c r="K634" s="42"/>
      <c r="L634" s="42"/>
    </row>
    <row r="635" spans="2:12" ht="15.75" customHeight="1">
      <c r="B635" s="42"/>
      <c r="C635" s="42"/>
      <c r="D635" s="42"/>
      <c r="E635" s="42"/>
      <c r="F635" s="42"/>
      <c r="G635" s="42"/>
      <c r="H635" s="42"/>
      <c r="I635" s="42"/>
      <c r="J635" s="42"/>
      <c r="K635" s="42"/>
      <c r="L635" s="42"/>
    </row>
    <row r="636" spans="2:12" ht="15.75" customHeight="1">
      <c r="B636" s="42"/>
      <c r="C636" s="42"/>
      <c r="D636" s="42"/>
      <c r="E636" s="42"/>
      <c r="F636" s="42"/>
      <c r="G636" s="42"/>
      <c r="H636" s="42"/>
      <c r="I636" s="42"/>
      <c r="J636" s="42"/>
      <c r="K636" s="42"/>
      <c r="L636" s="42"/>
    </row>
    <row r="637" spans="2:12" ht="15.75" customHeight="1">
      <c r="B637" s="42"/>
      <c r="C637" s="42"/>
      <c r="D637" s="42"/>
      <c r="E637" s="42"/>
      <c r="F637" s="42"/>
      <c r="G637" s="42"/>
      <c r="H637" s="42"/>
      <c r="I637" s="42"/>
      <c r="J637" s="42"/>
      <c r="K637" s="42"/>
      <c r="L637" s="42"/>
    </row>
    <row r="638" spans="2:12" ht="15.75" customHeight="1">
      <c r="B638" s="42"/>
      <c r="C638" s="42"/>
      <c r="D638" s="42"/>
      <c r="E638" s="42"/>
      <c r="F638" s="42"/>
      <c r="G638" s="42"/>
      <c r="H638" s="42"/>
      <c r="I638" s="42"/>
      <c r="J638" s="42"/>
      <c r="K638" s="42"/>
      <c r="L638" s="42"/>
    </row>
    <row r="639" spans="2:12" ht="15.75" customHeight="1">
      <c r="B639" s="42"/>
      <c r="C639" s="42"/>
      <c r="D639" s="42"/>
      <c r="E639" s="42"/>
      <c r="F639" s="42"/>
      <c r="G639" s="42"/>
      <c r="H639" s="42"/>
      <c r="I639" s="42"/>
      <c r="J639" s="42"/>
      <c r="K639" s="42"/>
      <c r="L639" s="42"/>
    </row>
    <row r="640" spans="2:12" ht="15.75" customHeight="1">
      <c r="B640" s="42"/>
      <c r="C640" s="42"/>
      <c r="D640" s="42"/>
      <c r="E640" s="42"/>
      <c r="F640" s="42"/>
      <c r="G640" s="42"/>
      <c r="H640" s="42"/>
      <c r="I640" s="42"/>
      <c r="J640" s="42"/>
      <c r="K640" s="42"/>
      <c r="L640" s="42"/>
    </row>
    <row r="641" spans="2:12" ht="15.75" customHeight="1">
      <c r="B641" s="42"/>
      <c r="C641" s="42"/>
      <c r="D641" s="42"/>
      <c r="E641" s="42"/>
      <c r="F641" s="42"/>
      <c r="G641" s="42"/>
      <c r="H641" s="42"/>
      <c r="I641" s="42"/>
      <c r="J641" s="42"/>
      <c r="K641" s="42"/>
      <c r="L641" s="42"/>
    </row>
    <row r="642" spans="2:12" ht="15.75" customHeight="1">
      <c r="B642" s="42"/>
      <c r="C642" s="42"/>
      <c r="D642" s="42"/>
      <c r="E642" s="42"/>
      <c r="F642" s="42"/>
      <c r="G642" s="42"/>
      <c r="H642" s="42"/>
      <c r="I642" s="42"/>
      <c r="J642" s="42"/>
      <c r="K642" s="42"/>
      <c r="L642" s="42"/>
    </row>
    <row r="643" spans="2:12" ht="15.75" customHeight="1">
      <c r="B643" s="42"/>
      <c r="C643" s="42"/>
      <c r="D643" s="42"/>
      <c r="E643" s="42"/>
      <c r="F643" s="42"/>
      <c r="G643" s="42"/>
      <c r="H643" s="42"/>
      <c r="I643" s="42"/>
      <c r="J643" s="42"/>
      <c r="K643" s="42"/>
      <c r="L643" s="42"/>
    </row>
    <row r="644" spans="2:12" ht="15.75" customHeight="1">
      <c r="B644" s="42"/>
      <c r="C644" s="42"/>
      <c r="D644" s="42"/>
      <c r="E644" s="42"/>
      <c r="F644" s="42"/>
      <c r="G644" s="42"/>
      <c r="H644" s="42"/>
      <c r="I644" s="42"/>
      <c r="J644" s="42"/>
      <c r="K644" s="42"/>
      <c r="L644" s="42"/>
    </row>
    <row r="645" spans="2:12" ht="15.75" customHeight="1">
      <c r="B645" s="42"/>
      <c r="C645" s="42"/>
      <c r="D645" s="42"/>
      <c r="E645" s="42"/>
      <c r="F645" s="42"/>
      <c r="G645" s="42"/>
      <c r="H645" s="42"/>
      <c r="I645" s="42"/>
      <c r="J645" s="42"/>
      <c r="K645" s="42"/>
      <c r="L645" s="42"/>
    </row>
    <row r="646" spans="2:12" ht="15.75" customHeight="1">
      <c r="B646" s="42"/>
      <c r="C646" s="42"/>
      <c r="D646" s="42"/>
      <c r="E646" s="42"/>
      <c r="F646" s="42"/>
      <c r="G646" s="42"/>
      <c r="H646" s="42"/>
      <c r="I646" s="42"/>
      <c r="J646" s="42"/>
      <c r="K646" s="42"/>
      <c r="L646" s="42"/>
    </row>
    <row r="647" spans="2:12" ht="15.75" customHeight="1">
      <c r="B647" s="42"/>
      <c r="C647" s="42"/>
      <c r="D647" s="42"/>
      <c r="E647" s="42"/>
      <c r="F647" s="42"/>
      <c r="G647" s="42"/>
      <c r="H647" s="42"/>
      <c r="I647" s="42"/>
      <c r="J647" s="42"/>
      <c r="K647" s="42"/>
      <c r="L647" s="42"/>
    </row>
    <row r="648" spans="2:12" ht="15.75" customHeight="1">
      <c r="B648" s="42"/>
      <c r="C648" s="42"/>
      <c r="D648" s="42"/>
      <c r="E648" s="42"/>
      <c r="F648" s="42"/>
      <c r="G648" s="42"/>
      <c r="H648" s="42"/>
      <c r="I648" s="42"/>
      <c r="J648" s="42"/>
      <c r="K648" s="42"/>
      <c r="L648" s="42"/>
    </row>
    <row r="649" spans="2:12" ht="15.75" customHeight="1">
      <c r="B649" s="42"/>
      <c r="C649" s="42"/>
      <c r="D649" s="42"/>
      <c r="E649" s="42"/>
      <c r="F649" s="42"/>
      <c r="G649" s="42"/>
      <c r="H649" s="42"/>
      <c r="I649" s="42"/>
      <c r="J649" s="42"/>
      <c r="K649" s="42"/>
      <c r="L649" s="42"/>
    </row>
    <row r="650" spans="2:12" ht="15.75" customHeight="1">
      <c r="B650" s="42"/>
      <c r="C650" s="42"/>
      <c r="D650" s="42"/>
      <c r="E650" s="42"/>
      <c r="F650" s="42"/>
      <c r="G650" s="42"/>
      <c r="H650" s="42"/>
      <c r="I650" s="42"/>
      <c r="J650" s="42"/>
      <c r="K650" s="42"/>
      <c r="L650" s="42"/>
    </row>
    <row r="651" spans="2:12" ht="15.75" customHeight="1">
      <c r="B651" s="42"/>
      <c r="C651" s="42"/>
      <c r="D651" s="42"/>
      <c r="E651" s="42"/>
      <c r="F651" s="42"/>
      <c r="G651" s="42"/>
      <c r="H651" s="42"/>
      <c r="I651" s="42"/>
      <c r="J651" s="42"/>
      <c r="K651" s="42"/>
      <c r="L651" s="42"/>
    </row>
    <row r="652" spans="2:12" ht="15.75" customHeight="1">
      <c r="B652" s="42"/>
      <c r="C652" s="42"/>
      <c r="D652" s="42"/>
      <c r="E652" s="42"/>
      <c r="F652" s="42"/>
      <c r="G652" s="42"/>
      <c r="H652" s="42"/>
      <c r="I652" s="42"/>
      <c r="J652" s="42"/>
      <c r="K652" s="42"/>
      <c r="L652" s="42"/>
    </row>
    <row r="653" spans="2:12" ht="15.75" customHeight="1">
      <c r="B653" s="42"/>
      <c r="C653" s="42"/>
      <c r="D653" s="42"/>
      <c r="E653" s="42"/>
      <c r="F653" s="42"/>
      <c r="G653" s="42"/>
      <c r="H653" s="42"/>
      <c r="I653" s="42"/>
      <c r="J653" s="42"/>
      <c r="K653" s="42"/>
      <c r="L653" s="42"/>
    </row>
    <row r="654" spans="2:12" ht="15.75" customHeight="1">
      <c r="B654" s="42"/>
      <c r="C654" s="42"/>
      <c r="D654" s="42"/>
      <c r="E654" s="42"/>
      <c r="F654" s="42"/>
      <c r="G654" s="42"/>
      <c r="H654" s="42"/>
      <c r="I654" s="42"/>
      <c r="J654" s="42"/>
      <c r="K654" s="42"/>
      <c r="L654" s="42"/>
    </row>
    <row r="655" spans="2:12" ht="15.75" customHeight="1">
      <c r="B655" s="42"/>
      <c r="C655" s="42"/>
      <c r="D655" s="42"/>
      <c r="E655" s="42"/>
      <c r="F655" s="42"/>
      <c r="G655" s="42"/>
      <c r="H655" s="42"/>
      <c r="I655" s="42"/>
      <c r="J655" s="42"/>
      <c r="K655" s="42"/>
      <c r="L655" s="42"/>
    </row>
    <row r="656" spans="2:12" ht="15.75" customHeight="1">
      <c r="B656" s="42"/>
      <c r="C656" s="42"/>
      <c r="D656" s="42"/>
      <c r="E656" s="42"/>
      <c r="F656" s="42"/>
      <c r="G656" s="42"/>
      <c r="H656" s="42"/>
      <c r="I656" s="42"/>
      <c r="J656" s="42"/>
      <c r="K656" s="42"/>
      <c r="L656" s="42"/>
    </row>
    <row r="657" spans="2:12" ht="15.75" customHeight="1">
      <c r="B657" s="42"/>
      <c r="C657" s="42"/>
      <c r="D657" s="42"/>
      <c r="E657" s="42"/>
      <c r="F657" s="42"/>
      <c r="G657" s="42"/>
      <c r="H657" s="42"/>
      <c r="I657" s="42"/>
      <c r="J657" s="42"/>
      <c r="K657" s="42"/>
      <c r="L657" s="42"/>
    </row>
    <row r="658" spans="2:12" ht="15.75" customHeight="1">
      <c r="B658" s="42"/>
      <c r="C658" s="42"/>
      <c r="D658" s="42"/>
      <c r="E658" s="42"/>
      <c r="F658" s="42"/>
      <c r="G658" s="42"/>
      <c r="H658" s="42"/>
      <c r="I658" s="42"/>
      <c r="J658" s="42"/>
      <c r="K658" s="42"/>
      <c r="L658" s="42"/>
    </row>
    <row r="659" spans="2:12" ht="15.75" customHeight="1">
      <c r="B659" s="42"/>
      <c r="C659" s="42"/>
      <c r="D659" s="42"/>
      <c r="E659" s="42"/>
      <c r="F659" s="42"/>
      <c r="G659" s="42"/>
      <c r="H659" s="42"/>
      <c r="I659" s="42"/>
      <c r="J659" s="42"/>
      <c r="K659" s="42"/>
      <c r="L659" s="42"/>
    </row>
    <row r="660" spans="2:12" ht="15.75" customHeight="1">
      <c r="B660" s="42"/>
      <c r="C660" s="42"/>
      <c r="D660" s="42"/>
      <c r="E660" s="42"/>
      <c r="F660" s="42"/>
      <c r="G660" s="42"/>
      <c r="H660" s="42"/>
      <c r="I660" s="42"/>
      <c r="J660" s="42"/>
      <c r="K660" s="42"/>
      <c r="L660" s="42"/>
    </row>
    <row r="661" spans="2:12" ht="15.75" customHeight="1">
      <c r="B661" s="42"/>
      <c r="C661" s="42"/>
      <c r="D661" s="42"/>
      <c r="E661" s="42"/>
      <c r="F661" s="42"/>
      <c r="G661" s="42"/>
      <c r="H661" s="42"/>
      <c r="I661" s="42"/>
      <c r="J661" s="42"/>
      <c r="K661" s="42"/>
      <c r="L661" s="42"/>
    </row>
    <row r="662" spans="2:12" ht="15.75" customHeight="1">
      <c r="B662" s="42"/>
      <c r="C662" s="42"/>
      <c r="D662" s="42"/>
      <c r="E662" s="42"/>
      <c r="F662" s="42"/>
      <c r="G662" s="42"/>
      <c r="H662" s="42"/>
      <c r="I662" s="42"/>
      <c r="J662" s="42"/>
      <c r="K662" s="42"/>
      <c r="L662" s="42"/>
    </row>
    <row r="663" spans="2:12" ht="15.75" customHeight="1">
      <c r="B663" s="42"/>
      <c r="C663" s="42"/>
      <c r="D663" s="42"/>
      <c r="E663" s="42"/>
      <c r="F663" s="42"/>
      <c r="G663" s="42"/>
      <c r="H663" s="42"/>
      <c r="I663" s="42"/>
      <c r="J663" s="42"/>
      <c r="K663" s="42"/>
      <c r="L663" s="42"/>
    </row>
    <row r="664" spans="2:12" ht="15.75" customHeight="1">
      <c r="B664" s="42"/>
      <c r="C664" s="42"/>
      <c r="D664" s="42"/>
      <c r="E664" s="42"/>
      <c r="F664" s="42"/>
      <c r="G664" s="42"/>
      <c r="H664" s="42"/>
      <c r="I664" s="42"/>
      <c r="J664" s="42"/>
      <c r="K664" s="42"/>
      <c r="L664" s="42"/>
    </row>
    <row r="665" spans="2:12" ht="15.75" customHeight="1">
      <c r="B665" s="42"/>
      <c r="C665" s="42"/>
      <c r="D665" s="42"/>
      <c r="E665" s="42"/>
      <c r="F665" s="42"/>
      <c r="G665" s="42"/>
      <c r="H665" s="42"/>
      <c r="I665" s="42"/>
      <c r="J665" s="42"/>
      <c r="K665" s="42"/>
      <c r="L665" s="42"/>
    </row>
    <row r="666" spans="2:12" ht="15.75" customHeight="1">
      <c r="B666" s="42"/>
      <c r="C666" s="42"/>
      <c r="D666" s="42"/>
      <c r="E666" s="42"/>
      <c r="F666" s="42"/>
      <c r="G666" s="42"/>
      <c r="H666" s="42"/>
      <c r="I666" s="42"/>
      <c r="J666" s="42"/>
      <c r="K666" s="42"/>
      <c r="L666" s="42"/>
    </row>
    <row r="667" spans="2:12" ht="15.75" customHeight="1">
      <c r="B667" s="42"/>
      <c r="C667" s="42"/>
      <c r="D667" s="42"/>
      <c r="E667" s="42"/>
      <c r="F667" s="42"/>
      <c r="G667" s="42"/>
      <c r="H667" s="42"/>
      <c r="I667" s="42"/>
      <c r="J667" s="42"/>
      <c r="K667" s="42"/>
      <c r="L667" s="42"/>
    </row>
    <row r="668" spans="2:12" ht="15.75" customHeight="1">
      <c r="B668" s="42"/>
      <c r="C668" s="42"/>
      <c r="D668" s="42"/>
      <c r="E668" s="42"/>
      <c r="F668" s="42"/>
      <c r="G668" s="42"/>
      <c r="H668" s="42"/>
      <c r="I668" s="42"/>
      <c r="J668" s="42"/>
      <c r="K668" s="42"/>
      <c r="L668" s="42"/>
    </row>
    <row r="669" spans="2:12" ht="15.75" customHeight="1">
      <c r="B669" s="42"/>
      <c r="C669" s="42"/>
      <c r="D669" s="42"/>
      <c r="E669" s="42"/>
      <c r="F669" s="42"/>
      <c r="G669" s="42"/>
      <c r="H669" s="42"/>
      <c r="I669" s="42"/>
      <c r="J669" s="42"/>
      <c r="K669" s="42"/>
      <c r="L669" s="42"/>
    </row>
    <row r="670" spans="2:12" ht="15.75" customHeight="1">
      <c r="B670" s="42"/>
      <c r="C670" s="42"/>
      <c r="D670" s="42"/>
      <c r="E670" s="42"/>
      <c r="F670" s="42"/>
      <c r="G670" s="42"/>
      <c r="H670" s="42"/>
      <c r="I670" s="42"/>
      <c r="J670" s="42"/>
      <c r="K670" s="42"/>
      <c r="L670" s="42"/>
    </row>
    <row r="671" spans="2:12" ht="15.75" customHeight="1">
      <c r="B671" s="42"/>
      <c r="C671" s="42"/>
      <c r="D671" s="42"/>
      <c r="E671" s="42"/>
      <c r="F671" s="42"/>
      <c r="G671" s="42"/>
      <c r="H671" s="42"/>
      <c r="I671" s="42"/>
      <c r="J671" s="42"/>
      <c r="K671" s="42"/>
      <c r="L671" s="42"/>
    </row>
    <row r="672" spans="2:12" ht="15.75" customHeight="1">
      <c r="B672" s="42"/>
      <c r="C672" s="42"/>
      <c r="D672" s="42"/>
      <c r="E672" s="42"/>
      <c r="F672" s="42"/>
      <c r="G672" s="42"/>
      <c r="H672" s="42"/>
      <c r="I672" s="42"/>
      <c r="J672" s="42"/>
      <c r="K672" s="42"/>
      <c r="L672" s="42"/>
    </row>
    <row r="673" spans="2:12" ht="15.75" customHeight="1">
      <c r="B673" s="42"/>
      <c r="C673" s="42"/>
      <c r="D673" s="42"/>
      <c r="E673" s="42"/>
      <c r="F673" s="42"/>
      <c r="G673" s="42"/>
      <c r="H673" s="42"/>
      <c r="I673" s="42"/>
      <c r="J673" s="42"/>
      <c r="K673" s="42"/>
      <c r="L673" s="42"/>
    </row>
    <row r="674" spans="2:12" ht="15.75" customHeight="1">
      <c r="B674" s="42"/>
      <c r="C674" s="42"/>
      <c r="D674" s="42"/>
      <c r="E674" s="42"/>
      <c r="F674" s="42"/>
      <c r="G674" s="42"/>
      <c r="H674" s="42"/>
      <c r="I674" s="42"/>
      <c r="J674" s="42"/>
      <c r="K674" s="42"/>
      <c r="L674" s="42"/>
    </row>
    <row r="675" spans="2:12" ht="15.75" customHeight="1">
      <c r="B675" s="42"/>
      <c r="C675" s="42"/>
      <c r="D675" s="42"/>
      <c r="E675" s="42"/>
      <c r="F675" s="42"/>
      <c r="G675" s="42"/>
      <c r="H675" s="42"/>
      <c r="I675" s="42"/>
      <c r="J675" s="42"/>
      <c r="K675" s="42"/>
      <c r="L675" s="42"/>
    </row>
    <row r="676" spans="2:12" ht="15.75" customHeight="1">
      <c r="B676" s="42"/>
      <c r="C676" s="42"/>
      <c r="D676" s="42"/>
      <c r="E676" s="42"/>
      <c r="F676" s="42"/>
      <c r="G676" s="42"/>
      <c r="H676" s="42"/>
      <c r="I676" s="42"/>
      <c r="J676" s="42"/>
      <c r="K676" s="42"/>
      <c r="L676" s="42"/>
    </row>
    <row r="677" spans="2:12" ht="15.75" customHeight="1">
      <c r="B677" s="42"/>
      <c r="C677" s="42"/>
      <c r="D677" s="42"/>
      <c r="E677" s="42"/>
      <c r="F677" s="42"/>
      <c r="G677" s="42"/>
      <c r="H677" s="42"/>
      <c r="I677" s="42"/>
      <c r="J677" s="42"/>
      <c r="K677" s="42"/>
      <c r="L677" s="42"/>
    </row>
    <row r="678" spans="2:12" ht="15.75" customHeight="1">
      <c r="B678" s="42"/>
      <c r="C678" s="42"/>
      <c r="D678" s="42"/>
      <c r="E678" s="42"/>
      <c r="F678" s="42"/>
      <c r="G678" s="42"/>
      <c r="H678" s="42"/>
      <c r="I678" s="42"/>
      <c r="J678" s="42"/>
      <c r="K678" s="42"/>
      <c r="L678" s="42"/>
    </row>
    <row r="679" spans="2:12" ht="15.75" customHeight="1">
      <c r="B679" s="42"/>
      <c r="C679" s="42"/>
      <c r="D679" s="42"/>
      <c r="E679" s="42"/>
      <c r="F679" s="42"/>
      <c r="G679" s="42"/>
      <c r="H679" s="42"/>
      <c r="I679" s="42"/>
      <c r="J679" s="42"/>
      <c r="K679" s="42"/>
      <c r="L679" s="42"/>
    </row>
    <row r="680" spans="2:12" ht="15.75" customHeight="1">
      <c r="B680" s="42"/>
      <c r="C680" s="42"/>
      <c r="D680" s="42"/>
      <c r="E680" s="42"/>
      <c r="F680" s="42"/>
      <c r="G680" s="42"/>
      <c r="H680" s="42"/>
      <c r="I680" s="42"/>
      <c r="J680" s="42"/>
      <c r="K680" s="42"/>
      <c r="L680" s="42"/>
    </row>
    <row r="681" spans="2:12" ht="15.75" customHeight="1">
      <c r="B681" s="42"/>
      <c r="C681" s="42"/>
      <c r="D681" s="42"/>
      <c r="E681" s="42"/>
      <c r="F681" s="42"/>
      <c r="G681" s="42"/>
      <c r="H681" s="42"/>
      <c r="I681" s="42"/>
      <c r="J681" s="42"/>
      <c r="K681" s="42"/>
      <c r="L681" s="42"/>
    </row>
    <row r="682" spans="2:12" ht="15.75" customHeight="1">
      <c r="B682" s="42"/>
      <c r="C682" s="42"/>
      <c r="D682" s="42"/>
      <c r="E682" s="42"/>
      <c r="F682" s="42"/>
      <c r="G682" s="42"/>
      <c r="H682" s="42"/>
      <c r="I682" s="42"/>
      <c r="J682" s="42"/>
      <c r="K682" s="42"/>
      <c r="L682" s="42"/>
    </row>
    <row r="683" spans="2:12" ht="15.75" customHeight="1">
      <c r="B683" s="42"/>
      <c r="C683" s="42"/>
      <c r="D683" s="42"/>
      <c r="E683" s="42"/>
      <c r="F683" s="42"/>
      <c r="G683" s="42"/>
      <c r="H683" s="42"/>
      <c r="I683" s="42"/>
      <c r="J683" s="42"/>
      <c r="K683" s="42"/>
      <c r="L683" s="42"/>
    </row>
    <row r="684" spans="2:12" ht="15.75" customHeight="1">
      <c r="B684" s="42"/>
      <c r="C684" s="42"/>
      <c r="D684" s="42"/>
      <c r="E684" s="42"/>
      <c r="F684" s="42"/>
      <c r="G684" s="42"/>
      <c r="H684" s="42"/>
      <c r="I684" s="42"/>
      <c r="J684" s="42"/>
      <c r="K684" s="42"/>
      <c r="L684" s="42"/>
    </row>
    <row r="685" spans="2:12" ht="15.75" customHeight="1">
      <c r="B685" s="42"/>
      <c r="C685" s="42"/>
      <c r="D685" s="42"/>
      <c r="E685" s="42"/>
      <c r="F685" s="42"/>
      <c r="G685" s="42"/>
      <c r="H685" s="42"/>
      <c r="I685" s="42"/>
      <c r="J685" s="42"/>
      <c r="K685" s="42"/>
      <c r="L685" s="42"/>
    </row>
    <row r="686" spans="2:12" ht="15.75" customHeight="1">
      <c r="B686" s="42"/>
      <c r="C686" s="42"/>
      <c r="D686" s="42"/>
      <c r="E686" s="42"/>
      <c r="F686" s="42"/>
      <c r="G686" s="42"/>
      <c r="H686" s="42"/>
      <c r="I686" s="42"/>
      <c r="J686" s="42"/>
      <c r="K686" s="42"/>
      <c r="L686" s="42"/>
    </row>
    <row r="687" spans="2:12" ht="15.75" customHeight="1">
      <c r="B687" s="42"/>
      <c r="C687" s="42"/>
      <c r="D687" s="42"/>
      <c r="E687" s="42"/>
      <c r="F687" s="42"/>
      <c r="G687" s="42"/>
      <c r="H687" s="42"/>
      <c r="I687" s="42"/>
      <c r="J687" s="42"/>
      <c r="K687" s="42"/>
      <c r="L687" s="42"/>
    </row>
    <row r="688" spans="2:12" ht="15.75" customHeight="1">
      <c r="B688" s="42"/>
      <c r="C688" s="42"/>
      <c r="D688" s="42"/>
      <c r="E688" s="42"/>
      <c r="F688" s="42"/>
      <c r="G688" s="42"/>
      <c r="H688" s="42"/>
      <c r="I688" s="42"/>
      <c r="J688" s="42"/>
      <c r="K688" s="42"/>
      <c r="L688" s="42"/>
    </row>
    <row r="689" spans="2:12" ht="15.75" customHeight="1">
      <c r="B689" s="42"/>
      <c r="C689" s="42"/>
      <c r="D689" s="42"/>
      <c r="E689" s="42"/>
      <c r="F689" s="42"/>
      <c r="G689" s="42"/>
      <c r="H689" s="42"/>
      <c r="I689" s="42"/>
      <c r="J689" s="42"/>
      <c r="K689" s="42"/>
      <c r="L689" s="42"/>
    </row>
    <row r="690" spans="2:12" ht="15.75" customHeight="1">
      <c r="B690" s="42"/>
      <c r="C690" s="42"/>
      <c r="D690" s="42"/>
      <c r="E690" s="42"/>
      <c r="F690" s="42"/>
      <c r="G690" s="42"/>
      <c r="H690" s="42"/>
      <c r="I690" s="42"/>
      <c r="J690" s="42"/>
      <c r="K690" s="42"/>
      <c r="L690" s="42"/>
    </row>
    <row r="691" spans="2:12" ht="15.75" customHeight="1">
      <c r="B691" s="42"/>
      <c r="C691" s="42"/>
      <c r="D691" s="42"/>
      <c r="E691" s="42"/>
      <c r="F691" s="42"/>
      <c r="G691" s="42"/>
      <c r="H691" s="42"/>
      <c r="I691" s="42"/>
      <c r="J691" s="42"/>
      <c r="K691" s="42"/>
      <c r="L691" s="42"/>
    </row>
    <row r="692" spans="2:12" ht="15.75" customHeight="1">
      <c r="B692" s="42"/>
      <c r="C692" s="42"/>
      <c r="D692" s="42"/>
      <c r="E692" s="42"/>
      <c r="F692" s="42"/>
      <c r="G692" s="42"/>
      <c r="H692" s="42"/>
      <c r="I692" s="42"/>
      <c r="J692" s="42"/>
      <c r="K692" s="42"/>
      <c r="L692" s="42"/>
    </row>
    <row r="693" spans="2:12" ht="15.75" customHeight="1">
      <c r="B693" s="42"/>
      <c r="C693" s="42"/>
      <c r="D693" s="42"/>
      <c r="E693" s="42"/>
      <c r="F693" s="42"/>
      <c r="G693" s="42"/>
      <c r="H693" s="42"/>
      <c r="I693" s="42"/>
      <c r="J693" s="42"/>
      <c r="K693" s="42"/>
      <c r="L693" s="42"/>
    </row>
    <row r="694" spans="2:12" ht="15.75" customHeight="1">
      <c r="B694" s="42"/>
      <c r="C694" s="42"/>
      <c r="D694" s="42"/>
      <c r="E694" s="42"/>
      <c r="F694" s="42"/>
      <c r="G694" s="42"/>
      <c r="H694" s="42"/>
      <c r="I694" s="42"/>
      <c r="J694" s="42"/>
      <c r="K694" s="42"/>
      <c r="L694" s="42"/>
    </row>
    <row r="695" spans="2:12" ht="15.75" customHeight="1">
      <c r="B695" s="42"/>
      <c r="C695" s="42"/>
      <c r="D695" s="42"/>
      <c r="E695" s="42"/>
      <c r="F695" s="42"/>
      <c r="G695" s="42"/>
      <c r="H695" s="42"/>
      <c r="I695" s="42"/>
      <c r="J695" s="42"/>
      <c r="K695" s="42"/>
      <c r="L695" s="42"/>
    </row>
    <row r="696" spans="2:12" ht="15.75" customHeight="1">
      <c r="B696" s="42"/>
      <c r="C696" s="42"/>
      <c r="D696" s="42"/>
      <c r="E696" s="42"/>
      <c r="F696" s="42"/>
      <c r="G696" s="42"/>
      <c r="H696" s="42"/>
      <c r="I696" s="42"/>
      <c r="J696" s="42"/>
      <c r="K696" s="42"/>
      <c r="L696" s="42"/>
    </row>
    <row r="697" spans="2:12" ht="15.75" customHeight="1">
      <c r="B697" s="42"/>
      <c r="C697" s="42"/>
      <c r="D697" s="42"/>
      <c r="E697" s="42"/>
      <c r="F697" s="42"/>
      <c r="G697" s="42"/>
      <c r="H697" s="42"/>
      <c r="I697" s="42"/>
      <c r="J697" s="42"/>
      <c r="K697" s="42"/>
      <c r="L697" s="42"/>
    </row>
    <row r="698" spans="2:12" ht="15.75" customHeight="1">
      <c r="B698" s="42"/>
      <c r="C698" s="42"/>
      <c r="D698" s="42"/>
      <c r="E698" s="42"/>
      <c r="F698" s="42"/>
      <c r="G698" s="42"/>
      <c r="H698" s="42"/>
      <c r="I698" s="42"/>
      <c r="J698" s="42"/>
      <c r="K698" s="42"/>
      <c r="L698" s="42"/>
    </row>
    <row r="699" spans="2:12" ht="15.75" customHeight="1">
      <c r="B699" s="42"/>
      <c r="C699" s="42"/>
      <c r="D699" s="42"/>
      <c r="E699" s="42"/>
      <c r="F699" s="42"/>
      <c r="G699" s="42"/>
      <c r="H699" s="42"/>
      <c r="I699" s="42"/>
      <c r="J699" s="42"/>
      <c r="K699" s="42"/>
      <c r="L699" s="42"/>
    </row>
    <row r="700" spans="2:12" ht="15.75" customHeight="1">
      <c r="B700" s="42"/>
      <c r="C700" s="42"/>
      <c r="D700" s="42"/>
      <c r="E700" s="42"/>
      <c r="F700" s="42"/>
      <c r="G700" s="42"/>
      <c r="H700" s="42"/>
      <c r="I700" s="42"/>
      <c r="J700" s="42"/>
      <c r="K700" s="42"/>
      <c r="L700" s="42"/>
    </row>
    <row r="701" spans="2:12" ht="15.75" customHeight="1">
      <c r="B701" s="42"/>
      <c r="C701" s="42"/>
      <c r="D701" s="42"/>
      <c r="E701" s="42"/>
      <c r="F701" s="42"/>
      <c r="G701" s="42"/>
      <c r="H701" s="42"/>
      <c r="I701" s="42"/>
      <c r="J701" s="42"/>
      <c r="K701" s="42"/>
      <c r="L701" s="42"/>
    </row>
    <row r="702" spans="2:12" ht="15.75" customHeight="1">
      <c r="B702" s="42"/>
      <c r="C702" s="42"/>
      <c r="D702" s="42"/>
      <c r="E702" s="42"/>
      <c r="F702" s="42"/>
      <c r="G702" s="42"/>
      <c r="H702" s="42"/>
      <c r="I702" s="42"/>
      <c r="J702" s="42"/>
      <c r="K702" s="42"/>
      <c r="L702" s="42"/>
    </row>
    <row r="703" spans="2:12" ht="15.75" customHeight="1">
      <c r="B703" s="42"/>
      <c r="C703" s="42"/>
      <c r="D703" s="42"/>
      <c r="E703" s="42"/>
      <c r="F703" s="42"/>
      <c r="G703" s="42"/>
      <c r="H703" s="42"/>
      <c r="I703" s="42"/>
      <c r="J703" s="42"/>
      <c r="K703" s="42"/>
      <c r="L703" s="42"/>
    </row>
    <row r="704" spans="2:12" ht="15.75" customHeight="1">
      <c r="B704" s="42"/>
      <c r="C704" s="42"/>
      <c r="D704" s="42"/>
      <c r="E704" s="42"/>
      <c r="F704" s="42"/>
      <c r="G704" s="42"/>
      <c r="H704" s="42"/>
      <c r="I704" s="42"/>
      <c r="J704" s="42"/>
      <c r="K704" s="42"/>
      <c r="L704" s="42"/>
    </row>
    <row r="705" spans="2:12" ht="15.75" customHeight="1">
      <c r="B705" s="42"/>
      <c r="C705" s="42"/>
      <c r="D705" s="42"/>
      <c r="E705" s="42"/>
      <c r="F705" s="42"/>
      <c r="G705" s="42"/>
      <c r="H705" s="42"/>
      <c r="I705" s="42"/>
      <c r="J705" s="42"/>
      <c r="K705" s="42"/>
      <c r="L705" s="42"/>
    </row>
    <row r="706" spans="2:12" ht="15.75" customHeight="1">
      <c r="B706" s="42"/>
      <c r="C706" s="42"/>
      <c r="D706" s="42"/>
      <c r="E706" s="42"/>
      <c r="F706" s="42"/>
      <c r="G706" s="42"/>
      <c r="H706" s="42"/>
      <c r="I706" s="42"/>
      <c r="J706" s="42"/>
      <c r="K706" s="42"/>
      <c r="L706" s="42"/>
    </row>
    <row r="707" spans="2:12" ht="15.75" customHeight="1">
      <c r="B707" s="42"/>
      <c r="C707" s="42"/>
      <c r="D707" s="42"/>
      <c r="E707" s="42"/>
      <c r="F707" s="42"/>
      <c r="G707" s="42"/>
      <c r="H707" s="42"/>
      <c r="I707" s="42"/>
      <c r="J707" s="42"/>
      <c r="K707" s="42"/>
      <c r="L707" s="42"/>
    </row>
    <row r="708" spans="2:12" ht="15.75" customHeight="1">
      <c r="B708" s="42"/>
      <c r="C708" s="42"/>
      <c r="D708" s="42"/>
      <c r="E708" s="42"/>
      <c r="F708" s="42"/>
      <c r="G708" s="42"/>
      <c r="H708" s="42"/>
      <c r="I708" s="42"/>
      <c r="J708" s="42"/>
      <c r="K708" s="42"/>
      <c r="L708" s="42"/>
    </row>
    <row r="709" spans="2:12" ht="15.75" customHeight="1">
      <c r="B709" s="42"/>
      <c r="C709" s="42"/>
      <c r="D709" s="42"/>
      <c r="E709" s="42"/>
      <c r="F709" s="42"/>
      <c r="G709" s="42"/>
      <c r="H709" s="42"/>
      <c r="I709" s="42"/>
      <c r="J709" s="42"/>
      <c r="K709" s="42"/>
      <c r="L709" s="42"/>
    </row>
    <row r="710" spans="2:12" ht="15.75" customHeight="1">
      <c r="B710" s="42"/>
      <c r="C710" s="42"/>
      <c r="D710" s="42"/>
      <c r="E710" s="42"/>
      <c r="F710" s="42"/>
      <c r="G710" s="42"/>
      <c r="H710" s="42"/>
      <c r="I710" s="42"/>
      <c r="J710" s="42"/>
      <c r="K710" s="42"/>
      <c r="L710" s="42"/>
    </row>
    <row r="711" spans="2:12" ht="15.75" customHeight="1">
      <c r="B711" s="42"/>
      <c r="C711" s="42"/>
      <c r="D711" s="42"/>
      <c r="E711" s="42"/>
      <c r="F711" s="42"/>
      <c r="G711" s="42"/>
      <c r="H711" s="42"/>
      <c r="I711" s="42"/>
      <c r="J711" s="42"/>
      <c r="K711" s="42"/>
      <c r="L711" s="42"/>
    </row>
    <row r="712" spans="2:12" ht="15.75" customHeight="1">
      <c r="B712" s="42"/>
      <c r="C712" s="42"/>
      <c r="D712" s="42"/>
      <c r="E712" s="42"/>
      <c r="F712" s="42"/>
      <c r="G712" s="42"/>
      <c r="H712" s="42"/>
      <c r="I712" s="42"/>
      <c r="J712" s="42"/>
      <c r="K712" s="42"/>
      <c r="L712" s="42"/>
    </row>
    <row r="713" spans="2:12" ht="15.75" customHeight="1">
      <c r="B713" s="42"/>
      <c r="C713" s="42"/>
      <c r="D713" s="42"/>
      <c r="E713" s="42"/>
      <c r="F713" s="42"/>
      <c r="G713" s="42"/>
      <c r="H713" s="42"/>
      <c r="I713" s="42"/>
      <c r="J713" s="42"/>
      <c r="K713" s="42"/>
      <c r="L713" s="42"/>
    </row>
    <row r="714" spans="2:12" ht="15.75" customHeight="1">
      <c r="B714" s="42"/>
      <c r="C714" s="42"/>
      <c r="D714" s="42"/>
      <c r="E714" s="42"/>
      <c r="F714" s="42"/>
      <c r="G714" s="42"/>
      <c r="H714" s="42"/>
      <c r="I714" s="42"/>
      <c r="J714" s="42"/>
      <c r="K714" s="42"/>
      <c r="L714" s="42"/>
    </row>
    <row r="715" spans="2:12" ht="15.75" customHeight="1">
      <c r="B715" s="42"/>
      <c r="C715" s="42"/>
      <c r="D715" s="42"/>
      <c r="E715" s="42"/>
      <c r="F715" s="42"/>
      <c r="G715" s="42"/>
      <c r="H715" s="42"/>
      <c r="I715" s="42"/>
      <c r="J715" s="42"/>
      <c r="K715" s="42"/>
      <c r="L715" s="42"/>
    </row>
    <row r="716" spans="2:12" ht="15.75" customHeight="1">
      <c r="B716" s="42"/>
      <c r="C716" s="42"/>
      <c r="D716" s="42"/>
      <c r="E716" s="42"/>
      <c r="F716" s="42"/>
      <c r="G716" s="42"/>
      <c r="H716" s="42"/>
      <c r="I716" s="42"/>
      <c r="J716" s="42"/>
      <c r="K716" s="42"/>
      <c r="L716" s="42"/>
    </row>
    <row r="717" spans="2:12" ht="15.75" customHeight="1">
      <c r="B717" s="42"/>
      <c r="C717" s="42"/>
      <c r="D717" s="42"/>
      <c r="E717" s="42"/>
      <c r="F717" s="42"/>
      <c r="G717" s="42"/>
      <c r="H717" s="42"/>
      <c r="I717" s="42"/>
      <c r="J717" s="42"/>
      <c r="K717" s="42"/>
      <c r="L717" s="42"/>
    </row>
    <row r="718" spans="2:12" ht="15.75" customHeight="1">
      <c r="B718" s="42"/>
      <c r="C718" s="42"/>
      <c r="D718" s="42"/>
      <c r="E718" s="42"/>
      <c r="F718" s="42"/>
      <c r="G718" s="42"/>
      <c r="H718" s="42"/>
      <c r="I718" s="42"/>
      <c r="J718" s="42"/>
      <c r="K718" s="42"/>
      <c r="L718" s="42"/>
    </row>
    <row r="719" spans="2:12" ht="15.75" customHeight="1">
      <c r="B719" s="42"/>
      <c r="C719" s="42"/>
      <c r="D719" s="42"/>
      <c r="E719" s="42"/>
      <c r="F719" s="42"/>
      <c r="G719" s="42"/>
      <c r="H719" s="42"/>
      <c r="I719" s="42"/>
      <c r="J719" s="42"/>
      <c r="K719" s="42"/>
      <c r="L719" s="42"/>
    </row>
    <row r="720" spans="2:12" ht="15.75" customHeight="1">
      <c r="B720" s="42"/>
      <c r="C720" s="42"/>
      <c r="D720" s="42"/>
      <c r="E720" s="42"/>
      <c r="F720" s="42"/>
      <c r="G720" s="42"/>
      <c r="H720" s="42"/>
      <c r="I720" s="42"/>
      <c r="J720" s="42"/>
      <c r="K720" s="42"/>
      <c r="L720" s="42"/>
    </row>
    <row r="721" spans="2:12" ht="15.75" customHeight="1">
      <c r="B721" s="42"/>
      <c r="C721" s="42"/>
      <c r="D721" s="42"/>
      <c r="E721" s="42"/>
      <c r="F721" s="42"/>
      <c r="G721" s="42"/>
      <c r="H721" s="42"/>
      <c r="I721" s="42"/>
      <c r="J721" s="42"/>
      <c r="K721" s="42"/>
      <c r="L721" s="42"/>
    </row>
    <row r="722" spans="2:12" ht="15.75" customHeight="1">
      <c r="B722" s="42"/>
      <c r="C722" s="42"/>
      <c r="D722" s="42"/>
      <c r="E722" s="42"/>
      <c r="F722" s="42"/>
      <c r="G722" s="42"/>
      <c r="H722" s="42"/>
      <c r="I722" s="42"/>
      <c r="J722" s="42"/>
      <c r="K722" s="42"/>
      <c r="L722" s="42"/>
    </row>
    <row r="723" spans="2:12" ht="15.75" customHeight="1">
      <c r="B723" s="42"/>
      <c r="C723" s="42"/>
      <c r="D723" s="42"/>
      <c r="E723" s="42"/>
      <c r="F723" s="42"/>
      <c r="G723" s="42"/>
      <c r="H723" s="42"/>
      <c r="I723" s="42"/>
      <c r="J723" s="42"/>
      <c r="K723" s="42"/>
      <c r="L723" s="42"/>
    </row>
    <row r="724" spans="2:12" ht="15.75" customHeight="1">
      <c r="B724" s="42"/>
      <c r="C724" s="42"/>
      <c r="D724" s="42"/>
      <c r="E724" s="42"/>
      <c r="F724" s="42"/>
      <c r="G724" s="42"/>
      <c r="H724" s="42"/>
      <c r="I724" s="42"/>
      <c r="J724" s="42"/>
      <c r="K724" s="42"/>
      <c r="L724" s="42"/>
    </row>
    <row r="725" spans="2:12" ht="15.75" customHeight="1">
      <c r="B725" s="42"/>
      <c r="C725" s="42"/>
      <c r="D725" s="42"/>
      <c r="E725" s="42"/>
      <c r="F725" s="42"/>
      <c r="G725" s="42"/>
      <c r="H725" s="42"/>
      <c r="I725" s="42"/>
      <c r="J725" s="42"/>
      <c r="K725" s="42"/>
      <c r="L725" s="42"/>
    </row>
    <row r="726" spans="2:12" ht="15.75" customHeight="1">
      <c r="B726" s="42"/>
      <c r="C726" s="42"/>
      <c r="D726" s="42"/>
      <c r="E726" s="42"/>
      <c r="F726" s="42"/>
      <c r="G726" s="42"/>
      <c r="H726" s="42"/>
      <c r="I726" s="42"/>
      <c r="J726" s="42"/>
      <c r="K726" s="42"/>
      <c r="L726" s="42"/>
    </row>
    <row r="727" spans="2:12" ht="15.75" customHeight="1">
      <c r="B727" s="42"/>
      <c r="C727" s="42"/>
      <c r="D727" s="42"/>
      <c r="E727" s="42"/>
      <c r="F727" s="42"/>
      <c r="G727" s="42"/>
      <c r="H727" s="42"/>
      <c r="I727" s="42"/>
      <c r="J727" s="42"/>
      <c r="K727" s="42"/>
      <c r="L727" s="42"/>
    </row>
    <row r="728" spans="2:12" ht="15.75" customHeight="1">
      <c r="B728" s="42"/>
      <c r="C728" s="42"/>
      <c r="D728" s="42"/>
      <c r="E728" s="42"/>
      <c r="F728" s="42"/>
      <c r="G728" s="42"/>
      <c r="H728" s="42"/>
      <c r="I728" s="42"/>
      <c r="J728" s="42"/>
      <c r="K728" s="42"/>
      <c r="L728" s="42"/>
    </row>
    <row r="729" spans="2:12" ht="15.75" customHeight="1">
      <c r="B729" s="42"/>
      <c r="C729" s="42"/>
      <c r="D729" s="42"/>
      <c r="E729" s="42"/>
      <c r="F729" s="42"/>
      <c r="G729" s="42"/>
      <c r="H729" s="42"/>
      <c r="I729" s="42"/>
      <c r="J729" s="42"/>
      <c r="K729" s="42"/>
      <c r="L729" s="42"/>
    </row>
    <row r="730" spans="2:12" ht="15.75" customHeight="1">
      <c r="B730" s="42"/>
      <c r="C730" s="42"/>
      <c r="D730" s="42"/>
      <c r="E730" s="42"/>
      <c r="F730" s="42"/>
      <c r="G730" s="42"/>
      <c r="H730" s="42"/>
      <c r="I730" s="42"/>
      <c r="J730" s="42"/>
      <c r="K730" s="42"/>
      <c r="L730" s="42"/>
    </row>
    <row r="731" spans="2:12" ht="15.75" customHeight="1">
      <c r="B731" s="42"/>
      <c r="C731" s="42"/>
      <c r="D731" s="42"/>
      <c r="E731" s="42"/>
      <c r="F731" s="42"/>
      <c r="G731" s="42"/>
      <c r="H731" s="42"/>
      <c r="I731" s="42"/>
      <c r="J731" s="42"/>
      <c r="K731" s="42"/>
      <c r="L731" s="42"/>
    </row>
    <row r="732" spans="2:12" ht="15.75" customHeight="1">
      <c r="B732" s="42"/>
      <c r="C732" s="42"/>
      <c r="D732" s="42"/>
      <c r="E732" s="42"/>
      <c r="F732" s="42"/>
      <c r="G732" s="42"/>
      <c r="H732" s="42"/>
      <c r="I732" s="42"/>
      <c r="J732" s="42"/>
      <c r="K732" s="42"/>
      <c r="L732" s="42"/>
    </row>
    <row r="733" spans="2:12" ht="15.75" customHeight="1">
      <c r="B733" s="42"/>
      <c r="C733" s="42"/>
      <c r="D733" s="42"/>
      <c r="E733" s="42"/>
      <c r="F733" s="42"/>
      <c r="G733" s="42"/>
      <c r="H733" s="42"/>
      <c r="I733" s="42"/>
      <c r="J733" s="42"/>
      <c r="K733" s="42"/>
      <c r="L733" s="42"/>
    </row>
    <row r="734" spans="2:12" ht="15.75" customHeight="1">
      <c r="B734" s="42"/>
      <c r="C734" s="42"/>
      <c r="D734" s="42"/>
      <c r="E734" s="42"/>
      <c r="F734" s="42"/>
      <c r="G734" s="42"/>
      <c r="H734" s="42"/>
      <c r="I734" s="42"/>
      <c r="J734" s="42"/>
      <c r="K734" s="42"/>
      <c r="L734" s="42"/>
    </row>
    <row r="735" spans="2:12" ht="15.75" customHeight="1">
      <c r="B735" s="42"/>
      <c r="C735" s="42"/>
      <c r="D735" s="42"/>
      <c r="E735" s="42"/>
      <c r="F735" s="42"/>
      <c r="G735" s="42"/>
      <c r="H735" s="42"/>
      <c r="I735" s="42"/>
      <c r="J735" s="42"/>
      <c r="K735" s="42"/>
      <c r="L735" s="42"/>
    </row>
    <row r="736" spans="2:12" ht="15.75" customHeight="1">
      <c r="B736" s="42"/>
      <c r="C736" s="42"/>
      <c r="D736" s="42"/>
      <c r="E736" s="42"/>
      <c r="F736" s="42"/>
      <c r="G736" s="42"/>
      <c r="H736" s="42"/>
      <c r="I736" s="42"/>
      <c r="J736" s="42"/>
      <c r="K736" s="42"/>
      <c r="L736" s="42"/>
    </row>
    <row r="737" spans="2:12" ht="15.75" customHeight="1">
      <c r="B737" s="42"/>
      <c r="C737" s="42"/>
      <c r="D737" s="42"/>
      <c r="E737" s="42"/>
      <c r="F737" s="42"/>
      <c r="G737" s="42"/>
      <c r="H737" s="42"/>
      <c r="I737" s="42"/>
      <c r="J737" s="42"/>
      <c r="K737" s="42"/>
      <c r="L737" s="42"/>
    </row>
    <row r="738" spans="2:12" ht="15.75" customHeight="1">
      <c r="B738" s="42"/>
      <c r="C738" s="42"/>
      <c r="D738" s="42"/>
      <c r="E738" s="42"/>
      <c r="F738" s="42"/>
      <c r="G738" s="42"/>
      <c r="H738" s="42"/>
      <c r="I738" s="42"/>
      <c r="J738" s="42"/>
      <c r="K738" s="42"/>
      <c r="L738" s="42"/>
    </row>
    <row r="739" spans="2:12" ht="15.75" customHeight="1">
      <c r="B739" s="42"/>
      <c r="C739" s="42"/>
      <c r="D739" s="42"/>
      <c r="E739" s="42"/>
      <c r="F739" s="42"/>
      <c r="G739" s="42"/>
      <c r="H739" s="42"/>
      <c r="I739" s="42"/>
      <c r="J739" s="42"/>
      <c r="K739" s="42"/>
      <c r="L739" s="42"/>
    </row>
    <row r="740" spans="2:12" ht="15.75" customHeight="1">
      <c r="B740" s="42"/>
      <c r="C740" s="42"/>
      <c r="D740" s="42"/>
      <c r="E740" s="42"/>
      <c r="F740" s="42"/>
      <c r="G740" s="42"/>
      <c r="H740" s="42"/>
      <c r="I740" s="42"/>
      <c r="J740" s="42"/>
      <c r="K740" s="42"/>
      <c r="L740" s="42"/>
    </row>
    <row r="741" spans="2:12" ht="15.75" customHeight="1">
      <c r="B741" s="42"/>
      <c r="C741" s="42"/>
      <c r="D741" s="42"/>
      <c r="E741" s="42"/>
      <c r="F741" s="42"/>
      <c r="G741" s="42"/>
      <c r="H741" s="42"/>
      <c r="I741" s="42"/>
      <c r="J741" s="42"/>
      <c r="K741" s="42"/>
      <c r="L741" s="42"/>
    </row>
    <row r="742" spans="2:12" ht="15.75" customHeight="1">
      <c r="B742" s="42"/>
      <c r="C742" s="42"/>
      <c r="D742" s="42"/>
      <c r="E742" s="42"/>
      <c r="F742" s="42"/>
      <c r="G742" s="42"/>
      <c r="H742" s="42"/>
      <c r="I742" s="42"/>
      <c r="J742" s="42"/>
      <c r="K742" s="42"/>
      <c r="L742" s="42"/>
    </row>
    <row r="743" spans="2:12" ht="15.75" customHeight="1">
      <c r="B743" s="42"/>
      <c r="C743" s="42"/>
      <c r="D743" s="42"/>
      <c r="E743" s="42"/>
      <c r="F743" s="42"/>
      <c r="G743" s="42"/>
      <c r="H743" s="42"/>
      <c r="I743" s="42"/>
      <c r="J743" s="42"/>
      <c r="K743" s="42"/>
      <c r="L743" s="42"/>
    </row>
    <row r="744" spans="2:12" ht="15.75" customHeight="1">
      <c r="B744" s="42"/>
      <c r="C744" s="42"/>
      <c r="D744" s="42"/>
      <c r="E744" s="42"/>
      <c r="F744" s="42"/>
      <c r="G744" s="42"/>
      <c r="H744" s="42"/>
      <c r="I744" s="42"/>
      <c r="J744" s="42"/>
      <c r="K744" s="42"/>
      <c r="L744" s="42"/>
    </row>
    <row r="745" spans="2:12" ht="15.75" customHeight="1">
      <c r="B745" s="42"/>
      <c r="C745" s="42"/>
      <c r="D745" s="42"/>
      <c r="E745" s="42"/>
      <c r="F745" s="42"/>
      <c r="G745" s="42"/>
      <c r="H745" s="42"/>
      <c r="I745" s="42"/>
      <c r="J745" s="42"/>
      <c r="K745" s="42"/>
      <c r="L745" s="42"/>
    </row>
    <row r="746" spans="2:12" ht="15.75" customHeight="1">
      <c r="B746" s="42"/>
      <c r="C746" s="42"/>
      <c r="D746" s="42"/>
      <c r="E746" s="42"/>
      <c r="F746" s="42"/>
      <c r="G746" s="42"/>
      <c r="H746" s="42"/>
      <c r="I746" s="42"/>
      <c r="J746" s="42"/>
      <c r="K746" s="42"/>
      <c r="L746" s="42"/>
    </row>
    <row r="747" spans="2:12" ht="15.75" customHeight="1">
      <c r="B747" s="42"/>
      <c r="C747" s="42"/>
      <c r="D747" s="42"/>
      <c r="E747" s="42"/>
      <c r="F747" s="42"/>
      <c r="G747" s="42"/>
      <c r="H747" s="42"/>
      <c r="I747" s="42"/>
      <c r="J747" s="42"/>
      <c r="K747" s="42"/>
      <c r="L747" s="42"/>
    </row>
    <row r="748" spans="2:12" ht="15.75" customHeight="1">
      <c r="B748" s="42"/>
      <c r="C748" s="42"/>
      <c r="D748" s="42"/>
      <c r="E748" s="42"/>
      <c r="F748" s="42"/>
      <c r="G748" s="42"/>
      <c r="H748" s="42"/>
      <c r="I748" s="42"/>
      <c r="J748" s="42"/>
      <c r="K748" s="42"/>
      <c r="L748" s="42"/>
    </row>
    <row r="749" spans="2:12" ht="15.75" customHeight="1">
      <c r="B749" s="42"/>
      <c r="C749" s="42"/>
      <c r="D749" s="42"/>
      <c r="E749" s="42"/>
      <c r="F749" s="42"/>
      <c r="G749" s="42"/>
      <c r="H749" s="42"/>
      <c r="I749" s="42"/>
      <c r="J749" s="42"/>
      <c r="K749" s="42"/>
      <c r="L749" s="42"/>
    </row>
    <row r="750" spans="2:12" ht="15.75" customHeight="1">
      <c r="B750" s="42"/>
      <c r="C750" s="42"/>
      <c r="D750" s="42"/>
      <c r="E750" s="42"/>
      <c r="F750" s="42"/>
      <c r="G750" s="42"/>
      <c r="H750" s="42"/>
      <c r="I750" s="42"/>
      <c r="J750" s="42"/>
      <c r="K750" s="42"/>
      <c r="L750" s="42"/>
    </row>
    <row r="751" spans="2:12" ht="15.75" customHeight="1">
      <c r="B751" s="42"/>
      <c r="C751" s="42"/>
      <c r="D751" s="42"/>
      <c r="E751" s="42"/>
      <c r="F751" s="42"/>
      <c r="G751" s="42"/>
      <c r="H751" s="42"/>
      <c r="I751" s="42"/>
      <c r="J751" s="42"/>
      <c r="K751" s="42"/>
      <c r="L751" s="42"/>
    </row>
    <row r="752" spans="2:12" ht="15.75" customHeight="1">
      <c r="B752" s="42"/>
      <c r="C752" s="42"/>
      <c r="D752" s="42"/>
      <c r="E752" s="42"/>
      <c r="F752" s="42"/>
      <c r="G752" s="42"/>
      <c r="H752" s="42"/>
      <c r="I752" s="42"/>
      <c r="J752" s="42"/>
      <c r="K752" s="42"/>
      <c r="L752" s="42"/>
    </row>
    <row r="753" spans="2:12" ht="15.75" customHeight="1">
      <c r="B753" s="42"/>
      <c r="C753" s="42"/>
      <c r="D753" s="42"/>
      <c r="E753" s="42"/>
      <c r="F753" s="42"/>
      <c r="G753" s="42"/>
      <c r="H753" s="42"/>
      <c r="I753" s="42"/>
      <c r="J753" s="42"/>
      <c r="K753" s="42"/>
      <c r="L753" s="42"/>
    </row>
    <row r="754" spans="2:12" ht="15.75" customHeight="1">
      <c r="B754" s="42"/>
      <c r="C754" s="42"/>
      <c r="D754" s="42"/>
      <c r="E754" s="42"/>
      <c r="F754" s="42"/>
      <c r="G754" s="42"/>
      <c r="H754" s="42"/>
      <c r="I754" s="42"/>
      <c r="J754" s="42"/>
      <c r="K754" s="42"/>
      <c r="L754" s="42"/>
    </row>
    <row r="755" spans="2:12" ht="15.75" customHeight="1">
      <c r="B755" s="42"/>
      <c r="C755" s="42"/>
      <c r="D755" s="42"/>
      <c r="E755" s="42"/>
      <c r="F755" s="42"/>
      <c r="G755" s="42"/>
      <c r="H755" s="42"/>
      <c r="I755" s="42"/>
      <c r="J755" s="42"/>
      <c r="K755" s="42"/>
      <c r="L755" s="42"/>
    </row>
    <row r="756" spans="2:12" ht="15.75" customHeight="1">
      <c r="B756" s="42"/>
      <c r="C756" s="42"/>
      <c r="D756" s="42"/>
      <c r="E756" s="42"/>
      <c r="F756" s="42"/>
      <c r="G756" s="42"/>
      <c r="H756" s="42"/>
      <c r="I756" s="42"/>
      <c r="J756" s="42"/>
      <c r="K756" s="42"/>
      <c r="L756" s="42"/>
    </row>
    <row r="757" spans="2:12" ht="15.75" customHeight="1">
      <c r="B757" s="42"/>
      <c r="C757" s="42"/>
      <c r="D757" s="42"/>
      <c r="E757" s="42"/>
      <c r="F757" s="42"/>
      <c r="G757" s="42"/>
      <c r="H757" s="42"/>
      <c r="I757" s="42"/>
      <c r="J757" s="42"/>
      <c r="K757" s="42"/>
      <c r="L757" s="42"/>
    </row>
    <row r="758" spans="2:12" ht="15.75" customHeight="1">
      <c r="B758" s="42"/>
      <c r="C758" s="42"/>
      <c r="D758" s="42"/>
      <c r="E758" s="42"/>
      <c r="F758" s="42"/>
      <c r="G758" s="42"/>
      <c r="H758" s="42"/>
      <c r="I758" s="42"/>
      <c r="J758" s="42"/>
      <c r="K758" s="42"/>
      <c r="L758" s="42"/>
    </row>
    <row r="759" spans="2:12" ht="15.75" customHeight="1">
      <c r="B759" s="42"/>
      <c r="C759" s="42"/>
      <c r="D759" s="42"/>
      <c r="E759" s="42"/>
      <c r="F759" s="42"/>
      <c r="G759" s="42"/>
      <c r="H759" s="42"/>
      <c r="I759" s="42"/>
      <c r="J759" s="42"/>
      <c r="K759" s="42"/>
      <c r="L759" s="42"/>
    </row>
    <row r="760" spans="2:12" ht="15.75" customHeight="1">
      <c r="B760" s="42"/>
      <c r="C760" s="42"/>
      <c r="D760" s="42"/>
      <c r="E760" s="42"/>
      <c r="F760" s="42"/>
      <c r="G760" s="42"/>
      <c r="H760" s="42"/>
      <c r="I760" s="42"/>
      <c r="J760" s="42"/>
      <c r="K760" s="42"/>
      <c r="L760" s="42"/>
    </row>
    <row r="761" spans="2:12" ht="15.75" customHeight="1">
      <c r="B761" s="42"/>
      <c r="C761" s="42"/>
      <c r="D761" s="42"/>
      <c r="E761" s="42"/>
      <c r="F761" s="42"/>
      <c r="G761" s="42"/>
      <c r="H761" s="42"/>
      <c r="I761" s="42"/>
      <c r="J761" s="42"/>
      <c r="K761" s="42"/>
      <c r="L761" s="42"/>
    </row>
    <row r="762" spans="2:12" ht="15.75" customHeight="1">
      <c r="B762" s="42"/>
      <c r="C762" s="42"/>
      <c r="D762" s="42"/>
      <c r="E762" s="42"/>
      <c r="F762" s="42"/>
      <c r="G762" s="42"/>
      <c r="H762" s="42"/>
      <c r="I762" s="42"/>
      <c r="J762" s="42"/>
      <c r="K762" s="42"/>
      <c r="L762" s="42"/>
    </row>
    <row r="763" spans="2:12" ht="15.75" customHeight="1">
      <c r="B763" s="42"/>
      <c r="C763" s="42"/>
      <c r="D763" s="42"/>
      <c r="E763" s="42"/>
      <c r="F763" s="42"/>
      <c r="G763" s="42"/>
      <c r="H763" s="42"/>
      <c r="I763" s="42"/>
      <c r="J763" s="42"/>
      <c r="K763" s="42"/>
      <c r="L763" s="42"/>
    </row>
    <row r="764" spans="2:12" ht="15.75" customHeight="1">
      <c r="B764" s="42"/>
      <c r="C764" s="42"/>
      <c r="D764" s="42"/>
      <c r="E764" s="42"/>
      <c r="F764" s="42"/>
      <c r="G764" s="42"/>
      <c r="H764" s="42"/>
      <c r="I764" s="42"/>
      <c r="J764" s="42"/>
      <c r="K764" s="42"/>
      <c r="L764" s="42"/>
    </row>
    <row r="765" spans="2:12" ht="15.75" customHeight="1">
      <c r="B765" s="42"/>
      <c r="C765" s="42"/>
      <c r="D765" s="42"/>
      <c r="E765" s="42"/>
      <c r="F765" s="42"/>
      <c r="G765" s="42"/>
      <c r="H765" s="42"/>
      <c r="I765" s="42"/>
      <c r="J765" s="42"/>
      <c r="K765" s="42"/>
      <c r="L765" s="42"/>
    </row>
    <row r="766" spans="2:12" ht="15.75" customHeight="1">
      <c r="B766" s="42"/>
      <c r="C766" s="42"/>
      <c r="D766" s="42"/>
      <c r="E766" s="42"/>
      <c r="F766" s="42"/>
      <c r="G766" s="42"/>
      <c r="H766" s="42"/>
      <c r="I766" s="42"/>
      <c r="J766" s="42"/>
      <c r="K766" s="42"/>
      <c r="L766" s="42"/>
    </row>
    <row r="767" spans="2:12" ht="15.75" customHeight="1">
      <c r="B767" s="42"/>
      <c r="C767" s="42"/>
      <c r="D767" s="42"/>
      <c r="E767" s="42"/>
      <c r="F767" s="42"/>
      <c r="G767" s="42"/>
      <c r="H767" s="42"/>
      <c r="I767" s="42"/>
      <c r="J767" s="42"/>
      <c r="K767" s="42"/>
      <c r="L767" s="42"/>
    </row>
    <row r="768" spans="2:12" ht="15.75" customHeight="1">
      <c r="B768" s="42"/>
      <c r="C768" s="42"/>
      <c r="D768" s="42"/>
      <c r="E768" s="42"/>
      <c r="F768" s="42"/>
      <c r="G768" s="42"/>
      <c r="H768" s="42"/>
      <c r="I768" s="42"/>
      <c r="J768" s="42"/>
      <c r="K768" s="42"/>
      <c r="L768" s="42"/>
    </row>
    <row r="769" spans="2:12" ht="15.75" customHeight="1">
      <c r="B769" s="42"/>
      <c r="C769" s="42"/>
      <c r="D769" s="42"/>
      <c r="E769" s="42"/>
      <c r="F769" s="42"/>
      <c r="G769" s="42"/>
      <c r="H769" s="42"/>
      <c r="I769" s="42"/>
      <c r="J769" s="42"/>
      <c r="K769" s="42"/>
      <c r="L769" s="42"/>
    </row>
    <row r="770" spans="2:12" ht="15.75" customHeight="1">
      <c r="B770" s="42"/>
      <c r="C770" s="42"/>
      <c r="D770" s="42"/>
      <c r="E770" s="42"/>
      <c r="F770" s="42"/>
      <c r="G770" s="42"/>
      <c r="H770" s="42"/>
      <c r="I770" s="42"/>
      <c r="J770" s="42"/>
      <c r="K770" s="42"/>
      <c r="L770" s="42"/>
    </row>
    <row r="771" spans="2:12" ht="15.75" customHeight="1">
      <c r="B771" s="42"/>
      <c r="C771" s="42"/>
      <c r="D771" s="42"/>
      <c r="E771" s="42"/>
      <c r="F771" s="42"/>
      <c r="G771" s="42"/>
      <c r="H771" s="42"/>
      <c r="I771" s="42"/>
      <c r="J771" s="42"/>
      <c r="K771" s="42"/>
      <c r="L771" s="42"/>
    </row>
    <row r="772" spans="2:12" ht="15.75" customHeight="1">
      <c r="B772" s="42"/>
      <c r="C772" s="42"/>
      <c r="D772" s="42"/>
      <c r="E772" s="42"/>
      <c r="F772" s="42"/>
      <c r="G772" s="42"/>
      <c r="H772" s="42"/>
      <c r="I772" s="42"/>
      <c r="J772" s="42"/>
      <c r="K772" s="42"/>
      <c r="L772" s="42"/>
    </row>
    <row r="773" spans="2:12" ht="15.75" customHeight="1">
      <c r="B773" s="42"/>
      <c r="C773" s="42"/>
      <c r="D773" s="42"/>
      <c r="E773" s="42"/>
      <c r="F773" s="42"/>
      <c r="G773" s="42"/>
      <c r="H773" s="42"/>
      <c r="I773" s="42"/>
      <c r="J773" s="42"/>
      <c r="K773" s="42"/>
      <c r="L773" s="42"/>
    </row>
    <row r="774" spans="2:12" ht="15.75" customHeight="1">
      <c r="B774" s="42"/>
      <c r="C774" s="42"/>
      <c r="D774" s="42"/>
      <c r="E774" s="42"/>
      <c r="F774" s="42"/>
      <c r="G774" s="42"/>
      <c r="H774" s="42"/>
      <c r="I774" s="42"/>
      <c r="J774" s="42"/>
      <c r="K774" s="42"/>
      <c r="L774" s="42"/>
    </row>
    <row r="775" spans="2:12" ht="15.75" customHeight="1">
      <c r="B775" s="42"/>
      <c r="C775" s="42"/>
      <c r="D775" s="42"/>
      <c r="E775" s="42"/>
      <c r="F775" s="42"/>
      <c r="G775" s="42"/>
      <c r="H775" s="42"/>
      <c r="I775" s="42"/>
      <c r="J775" s="42"/>
      <c r="K775" s="42"/>
      <c r="L775" s="42"/>
    </row>
    <row r="776" spans="2:12" ht="15.75" customHeight="1">
      <c r="B776" s="42"/>
      <c r="C776" s="42"/>
      <c r="D776" s="42"/>
      <c r="E776" s="42"/>
      <c r="F776" s="42"/>
      <c r="G776" s="42"/>
      <c r="H776" s="42"/>
      <c r="I776" s="42"/>
      <c r="J776" s="42"/>
      <c r="K776" s="42"/>
      <c r="L776" s="42"/>
    </row>
    <row r="777" spans="2:12" ht="15.75" customHeight="1">
      <c r="B777" s="42"/>
      <c r="C777" s="42"/>
      <c r="D777" s="42"/>
      <c r="E777" s="42"/>
      <c r="F777" s="42"/>
      <c r="G777" s="42"/>
      <c r="H777" s="42"/>
      <c r="I777" s="42"/>
      <c r="J777" s="42"/>
      <c r="K777" s="42"/>
      <c r="L777" s="42"/>
    </row>
    <row r="778" spans="2:12" ht="15.75" customHeight="1">
      <c r="B778" s="42"/>
      <c r="C778" s="42"/>
      <c r="D778" s="42"/>
      <c r="E778" s="42"/>
      <c r="F778" s="42"/>
      <c r="G778" s="42"/>
      <c r="H778" s="42"/>
      <c r="I778" s="42"/>
      <c r="J778" s="42"/>
      <c r="K778" s="42"/>
      <c r="L778" s="42"/>
    </row>
    <row r="779" spans="2:12" ht="15.75" customHeight="1">
      <c r="B779" s="42"/>
      <c r="C779" s="42"/>
      <c r="D779" s="42"/>
      <c r="E779" s="42"/>
      <c r="F779" s="42"/>
      <c r="G779" s="42"/>
      <c r="H779" s="42"/>
      <c r="I779" s="42"/>
      <c r="J779" s="42"/>
      <c r="K779" s="42"/>
      <c r="L779" s="42"/>
    </row>
    <row r="780" spans="2:12" ht="15.75" customHeight="1">
      <c r="B780" s="42"/>
      <c r="C780" s="42"/>
      <c r="D780" s="42"/>
      <c r="E780" s="42"/>
      <c r="F780" s="42"/>
      <c r="G780" s="42"/>
      <c r="H780" s="42"/>
      <c r="I780" s="42"/>
      <c r="J780" s="42"/>
      <c r="K780" s="42"/>
      <c r="L780" s="42"/>
    </row>
    <row r="781" spans="2:12" ht="15.75" customHeight="1">
      <c r="B781" s="42"/>
      <c r="C781" s="42"/>
      <c r="D781" s="42"/>
      <c r="E781" s="42"/>
      <c r="F781" s="42"/>
      <c r="G781" s="42"/>
      <c r="H781" s="42"/>
      <c r="I781" s="42"/>
      <c r="J781" s="42"/>
      <c r="K781" s="42"/>
      <c r="L781" s="42"/>
    </row>
    <row r="782" spans="2:12" ht="15.75" customHeight="1">
      <c r="B782" s="42"/>
      <c r="C782" s="42"/>
      <c r="D782" s="42"/>
      <c r="E782" s="42"/>
      <c r="F782" s="42"/>
      <c r="G782" s="42"/>
      <c r="H782" s="42"/>
      <c r="I782" s="42"/>
      <c r="J782" s="42"/>
      <c r="K782" s="42"/>
      <c r="L782" s="42"/>
    </row>
    <row r="783" spans="2:12" ht="15.75" customHeight="1">
      <c r="B783" s="42"/>
      <c r="C783" s="42"/>
      <c r="D783" s="42"/>
      <c r="E783" s="42"/>
      <c r="F783" s="42"/>
      <c r="G783" s="42"/>
      <c r="H783" s="42"/>
      <c r="I783" s="42"/>
      <c r="J783" s="42"/>
      <c r="K783" s="42"/>
      <c r="L783" s="42"/>
    </row>
    <row r="784" spans="2:12" ht="15.75" customHeight="1">
      <c r="B784" s="42"/>
      <c r="C784" s="42"/>
      <c r="D784" s="42"/>
      <c r="E784" s="42"/>
      <c r="F784" s="42"/>
      <c r="G784" s="42"/>
      <c r="H784" s="42"/>
      <c r="I784" s="42"/>
      <c r="J784" s="42"/>
      <c r="K784" s="42"/>
      <c r="L784" s="42"/>
    </row>
    <row r="785" spans="2:12" ht="15.75" customHeight="1">
      <c r="B785" s="42"/>
      <c r="C785" s="42"/>
      <c r="D785" s="42"/>
      <c r="E785" s="42"/>
      <c r="F785" s="42"/>
      <c r="G785" s="42"/>
      <c r="H785" s="42"/>
      <c r="I785" s="42"/>
      <c r="J785" s="42"/>
      <c r="K785" s="42"/>
      <c r="L785" s="42"/>
    </row>
    <row r="786" spans="2:12" ht="15.75" customHeight="1">
      <c r="B786" s="42"/>
      <c r="C786" s="42"/>
      <c r="D786" s="42"/>
      <c r="E786" s="42"/>
      <c r="F786" s="42"/>
      <c r="G786" s="42"/>
      <c r="H786" s="42"/>
      <c r="I786" s="42"/>
      <c r="J786" s="42"/>
      <c r="K786" s="42"/>
      <c r="L786" s="42"/>
    </row>
    <row r="787" spans="2:12" ht="15.75" customHeight="1">
      <c r="B787" s="42"/>
      <c r="C787" s="42"/>
      <c r="D787" s="42"/>
      <c r="E787" s="42"/>
      <c r="F787" s="42"/>
      <c r="G787" s="42"/>
      <c r="H787" s="42"/>
      <c r="I787" s="42"/>
      <c r="J787" s="42"/>
      <c r="K787" s="42"/>
      <c r="L787" s="42"/>
    </row>
    <row r="788" spans="2:12" ht="15.75" customHeight="1">
      <c r="B788" s="42"/>
      <c r="C788" s="42"/>
      <c r="D788" s="42"/>
      <c r="E788" s="42"/>
      <c r="F788" s="42"/>
      <c r="G788" s="42"/>
      <c r="H788" s="42"/>
      <c r="I788" s="42"/>
      <c r="J788" s="42"/>
      <c r="K788" s="42"/>
      <c r="L788" s="42"/>
    </row>
    <row r="789" spans="2:12" ht="15.75" customHeight="1">
      <c r="B789" s="42"/>
      <c r="C789" s="42"/>
      <c r="D789" s="42"/>
      <c r="E789" s="42"/>
      <c r="F789" s="42"/>
      <c r="G789" s="42"/>
      <c r="H789" s="42"/>
      <c r="I789" s="42"/>
      <c r="J789" s="42"/>
      <c r="K789" s="42"/>
      <c r="L789" s="42"/>
    </row>
    <row r="790" spans="2:12" ht="15.75" customHeight="1">
      <c r="B790" s="42"/>
      <c r="C790" s="42"/>
      <c r="D790" s="42"/>
      <c r="E790" s="42"/>
      <c r="F790" s="42"/>
      <c r="G790" s="42"/>
      <c r="H790" s="42"/>
      <c r="I790" s="42"/>
      <c r="J790" s="42"/>
      <c r="K790" s="42"/>
      <c r="L790" s="42"/>
    </row>
    <row r="791" spans="2:12" ht="15.75" customHeight="1">
      <c r="B791" s="42"/>
      <c r="C791" s="42"/>
      <c r="D791" s="42"/>
      <c r="E791" s="42"/>
      <c r="F791" s="42"/>
      <c r="G791" s="42"/>
      <c r="H791" s="42"/>
      <c r="I791" s="42"/>
      <c r="J791" s="42"/>
      <c r="K791" s="42"/>
      <c r="L791" s="42"/>
    </row>
    <row r="792" spans="2:12" ht="15.75" customHeight="1">
      <c r="B792" s="42"/>
      <c r="C792" s="42"/>
      <c r="D792" s="42"/>
      <c r="E792" s="42"/>
      <c r="F792" s="42"/>
      <c r="G792" s="42"/>
      <c r="H792" s="42"/>
      <c r="I792" s="42"/>
      <c r="J792" s="42"/>
      <c r="K792" s="42"/>
      <c r="L792" s="42"/>
    </row>
    <row r="793" spans="2:12" ht="15.75" customHeight="1">
      <c r="B793" s="42"/>
      <c r="C793" s="42"/>
      <c r="D793" s="42"/>
      <c r="E793" s="42"/>
      <c r="F793" s="42"/>
      <c r="G793" s="42"/>
      <c r="H793" s="42"/>
      <c r="I793" s="42"/>
      <c r="J793" s="42"/>
      <c r="K793" s="42"/>
      <c r="L793" s="42"/>
    </row>
    <row r="794" spans="2:12" ht="15.75" customHeight="1">
      <c r="B794" s="42"/>
      <c r="C794" s="42"/>
      <c r="D794" s="42"/>
      <c r="E794" s="42"/>
      <c r="F794" s="42"/>
      <c r="G794" s="42"/>
      <c r="H794" s="42"/>
      <c r="I794" s="42"/>
      <c r="J794" s="42"/>
      <c r="K794" s="42"/>
      <c r="L794" s="42"/>
    </row>
    <row r="795" spans="2:12" ht="15.75" customHeight="1">
      <c r="B795" s="42"/>
      <c r="C795" s="42"/>
      <c r="D795" s="42"/>
      <c r="E795" s="42"/>
      <c r="F795" s="42"/>
      <c r="G795" s="42"/>
      <c r="H795" s="42"/>
      <c r="I795" s="42"/>
      <c r="J795" s="42"/>
      <c r="K795" s="42"/>
      <c r="L795" s="42"/>
    </row>
    <row r="796" spans="2:12" ht="15.75" customHeight="1">
      <c r="B796" s="42"/>
      <c r="C796" s="42"/>
      <c r="D796" s="42"/>
      <c r="E796" s="42"/>
      <c r="F796" s="42"/>
      <c r="G796" s="42"/>
      <c r="H796" s="42"/>
      <c r="I796" s="42"/>
      <c r="J796" s="42"/>
      <c r="K796" s="42"/>
      <c r="L796" s="42"/>
    </row>
    <row r="797" spans="2:12" ht="15.75" customHeight="1">
      <c r="B797" s="42"/>
      <c r="C797" s="42"/>
      <c r="D797" s="42"/>
      <c r="E797" s="42"/>
      <c r="F797" s="42"/>
      <c r="G797" s="42"/>
      <c r="H797" s="42"/>
      <c r="I797" s="42"/>
      <c r="J797" s="42"/>
      <c r="K797" s="42"/>
      <c r="L797" s="42"/>
    </row>
    <row r="798" spans="2:12" ht="15.75" customHeight="1">
      <c r="B798" s="42"/>
      <c r="C798" s="42"/>
      <c r="D798" s="42"/>
      <c r="E798" s="42"/>
      <c r="F798" s="42"/>
      <c r="G798" s="42"/>
      <c r="H798" s="42"/>
      <c r="I798" s="42"/>
      <c r="J798" s="42"/>
      <c r="K798" s="42"/>
      <c r="L798" s="42"/>
    </row>
    <row r="799" spans="2:12" ht="15.75" customHeight="1">
      <c r="B799" s="42"/>
      <c r="C799" s="42"/>
      <c r="D799" s="42"/>
      <c r="E799" s="42"/>
      <c r="F799" s="42"/>
      <c r="G799" s="42"/>
      <c r="H799" s="42"/>
      <c r="I799" s="42"/>
      <c r="J799" s="42"/>
      <c r="K799" s="42"/>
      <c r="L799" s="42"/>
    </row>
    <row r="800" spans="2:12" ht="15.75" customHeight="1">
      <c r="B800" s="42"/>
      <c r="C800" s="42"/>
      <c r="D800" s="42"/>
      <c r="E800" s="42"/>
      <c r="F800" s="42"/>
      <c r="G800" s="42"/>
      <c r="H800" s="42"/>
      <c r="I800" s="42"/>
      <c r="J800" s="42"/>
      <c r="K800" s="42"/>
      <c r="L800" s="42"/>
    </row>
    <row r="801" spans="2:12" ht="15.75" customHeight="1">
      <c r="B801" s="42"/>
      <c r="C801" s="42"/>
      <c r="D801" s="42"/>
      <c r="E801" s="42"/>
      <c r="F801" s="42"/>
      <c r="G801" s="42"/>
      <c r="H801" s="42"/>
      <c r="I801" s="42"/>
      <c r="J801" s="42"/>
      <c r="K801" s="42"/>
      <c r="L801" s="42"/>
    </row>
    <row r="802" spans="2:12" ht="15.75" customHeight="1">
      <c r="B802" s="42"/>
      <c r="C802" s="42"/>
      <c r="D802" s="42"/>
      <c r="E802" s="42"/>
      <c r="F802" s="42"/>
      <c r="G802" s="42"/>
      <c r="H802" s="42"/>
      <c r="I802" s="42"/>
      <c r="J802" s="42"/>
      <c r="K802" s="42"/>
      <c r="L802" s="42"/>
    </row>
    <row r="803" spans="2:12" ht="15.75" customHeight="1">
      <c r="B803" s="42"/>
      <c r="C803" s="42"/>
      <c r="D803" s="42"/>
      <c r="E803" s="42"/>
      <c r="F803" s="42"/>
      <c r="G803" s="42"/>
      <c r="H803" s="42"/>
      <c r="I803" s="42"/>
      <c r="J803" s="42"/>
      <c r="K803" s="42"/>
      <c r="L803" s="42"/>
    </row>
    <row r="804" spans="2:12" ht="15.75" customHeight="1">
      <c r="B804" s="42"/>
      <c r="C804" s="42"/>
      <c r="D804" s="42"/>
      <c r="E804" s="42"/>
      <c r="F804" s="42"/>
      <c r="G804" s="42"/>
      <c r="H804" s="42"/>
      <c r="I804" s="42"/>
      <c r="J804" s="42"/>
      <c r="K804" s="42"/>
      <c r="L804" s="42"/>
    </row>
    <row r="805" spans="2:12" ht="15.75" customHeight="1">
      <c r="B805" s="42"/>
      <c r="C805" s="42"/>
      <c r="D805" s="42"/>
      <c r="E805" s="42"/>
      <c r="F805" s="42"/>
      <c r="G805" s="42"/>
      <c r="H805" s="42"/>
      <c r="I805" s="42"/>
      <c r="J805" s="42"/>
      <c r="K805" s="42"/>
      <c r="L805" s="42"/>
    </row>
    <row r="806" spans="2:12" ht="15.75" customHeight="1">
      <c r="B806" s="42"/>
      <c r="C806" s="42"/>
      <c r="D806" s="42"/>
      <c r="E806" s="42"/>
      <c r="F806" s="42"/>
      <c r="G806" s="42"/>
      <c r="H806" s="42"/>
      <c r="I806" s="42"/>
      <c r="J806" s="42"/>
      <c r="K806" s="42"/>
      <c r="L806" s="42"/>
    </row>
    <row r="807" spans="2:12" ht="15.75" customHeight="1">
      <c r="B807" s="42"/>
      <c r="C807" s="42"/>
      <c r="D807" s="42"/>
      <c r="E807" s="42"/>
      <c r="F807" s="42"/>
      <c r="G807" s="42"/>
      <c r="H807" s="42"/>
      <c r="I807" s="42"/>
      <c r="J807" s="42"/>
      <c r="K807" s="42"/>
      <c r="L807" s="42"/>
    </row>
    <row r="808" spans="2:12" ht="15.75" customHeight="1">
      <c r="B808" s="42"/>
      <c r="C808" s="42"/>
      <c r="D808" s="42"/>
      <c r="E808" s="42"/>
      <c r="F808" s="42"/>
      <c r="G808" s="42"/>
      <c r="H808" s="42"/>
      <c r="I808" s="42"/>
      <c r="J808" s="42"/>
      <c r="K808" s="42"/>
      <c r="L808" s="42"/>
    </row>
    <row r="809" spans="2:12" ht="15.75" customHeight="1">
      <c r="B809" s="42"/>
      <c r="C809" s="42"/>
      <c r="D809" s="42"/>
      <c r="E809" s="42"/>
      <c r="F809" s="42"/>
      <c r="G809" s="42"/>
      <c r="H809" s="42"/>
      <c r="I809" s="42"/>
      <c r="J809" s="42"/>
      <c r="K809" s="42"/>
      <c r="L809" s="42"/>
    </row>
    <row r="810" spans="2:12" ht="15.75" customHeight="1">
      <c r="B810" s="42"/>
      <c r="C810" s="42"/>
      <c r="D810" s="42"/>
      <c r="E810" s="42"/>
      <c r="F810" s="42"/>
      <c r="G810" s="42"/>
      <c r="H810" s="42"/>
      <c r="I810" s="42"/>
      <c r="J810" s="42"/>
      <c r="K810" s="42"/>
      <c r="L810" s="42"/>
    </row>
    <row r="811" spans="2:12" ht="15.75" customHeight="1">
      <c r="B811" s="42"/>
      <c r="C811" s="42"/>
      <c r="D811" s="42"/>
      <c r="E811" s="42"/>
      <c r="F811" s="42"/>
      <c r="G811" s="42"/>
      <c r="H811" s="42"/>
      <c r="I811" s="42"/>
      <c r="J811" s="42"/>
      <c r="K811" s="42"/>
      <c r="L811" s="42"/>
    </row>
    <row r="812" spans="2:12" ht="15.75" customHeight="1">
      <c r="B812" s="42"/>
      <c r="C812" s="42"/>
      <c r="D812" s="42"/>
      <c r="E812" s="42"/>
      <c r="F812" s="42"/>
      <c r="G812" s="42"/>
      <c r="H812" s="42"/>
      <c r="I812" s="42"/>
      <c r="J812" s="42"/>
      <c r="K812" s="42"/>
      <c r="L812" s="42"/>
    </row>
    <row r="813" spans="2:12" ht="15.75" customHeight="1">
      <c r="B813" s="42"/>
      <c r="C813" s="42"/>
      <c r="D813" s="42"/>
      <c r="E813" s="42"/>
      <c r="F813" s="42"/>
      <c r="G813" s="42"/>
      <c r="H813" s="42"/>
      <c r="I813" s="42"/>
      <c r="J813" s="42"/>
      <c r="K813" s="42"/>
      <c r="L813" s="42"/>
    </row>
    <row r="814" spans="2:12" ht="15.75" customHeight="1">
      <c r="B814" s="42"/>
      <c r="C814" s="42"/>
      <c r="D814" s="42"/>
      <c r="E814" s="42"/>
      <c r="F814" s="42"/>
      <c r="G814" s="42"/>
      <c r="H814" s="42"/>
      <c r="I814" s="42"/>
      <c r="J814" s="42"/>
      <c r="K814" s="42"/>
      <c r="L814" s="42"/>
    </row>
    <row r="815" spans="2:12" ht="15.75" customHeight="1">
      <c r="B815" s="42"/>
      <c r="C815" s="42"/>
      <c r="D815" s="42"/>
      <c r="E815" s="42"/>
      <c r="F815" s="42"/>
      <c r="G815" s="42"/>
      <c r="H815" s="42"/>
      <c r="I815" s="42"/>
      <c r="J815" s="42"/>
      <c r="K815" s="42"/>
      <c r="L815" s="42"/>
    </row>
    <row r="816" spans="2:12" ht="15.75" customHeight="1">
      <c r="B816" s="42"/>
      <c r="C816" s="42"/>
      <c r="D816" s="42"/>
      <c r="E816" s="42"/>
      <c r="F816" s="42"/>
      <c r="G816" s="42"/>
      <c r="H816" s="42"/>
      <c r="I816" s="42"/>
      <c r="J816" s="42"/>
      <c r="K816" s="42"/>
      <c r="L816" s="42"/>
    </row>
    <row r="817" spans="2:12" ht="15.75" customHeight="1">
      <c r="B817" s="42"/>
      <c r="C817" s="42"/>
      <c r="D817" s="42"/>
      <c r="E817" s="42"/>
      <c r="F817" s="42"/>
      <c r="G817" s="42"/>
      <c r="H817" s="42"/>
      <c r="I817" s="42"/>
      <c r="J817" s="42"/>
      <c r="K817" s="42"/>
      <c r="L817" s="42"/>
    </row>
    <row r="818" spans="2:12" ht="15.75" customHeight="1">
      <c r="B818" s="42"/>
      <c r="C818" s="42"/>
      <c r="D818" s="42"/>
      <c r="E818" s="42"/>
      <c r="F818" s="42"/>
      <c r="G818" s="42"/>
      <c r="H818" s="42"/>
      <c r="I818" s="42"/>
      <c r="J818" s="42"/>
      <c r="K818" s="42"/>
      <c r="L818" s="42"/>
    </row>
    <row r="819" spans="2:12" ht="15.75" customHeight="1">
      <c r="B819" s="42"/>
      <c r="C819" s="42"/>
      <c r="D819" s="42"/>
      <c r="E819" s="42"/>
      <c r="F819" s="42"/>
      <c r="G819" s="42"/>
      <c r="H819" s="42"/>
      <c r="I819" s="42"/>
      <c r="J819" s="42"/>
      <c r="K819" s="42"/>
      <c r="L819" s="42"/>
    </row>
    <row r="820" spans="2:12" ht="15.75" customHeight="1">
      <c r="B820" s="42"/>
      <c r="C820" s="42"/>
      <c r="D820" s="42"/>
      <c r="E820" s="42"/>
      <c r="F820" s="42"/>
      <c r="G820" s="42"/>
      <c r="H820" s="42"/>
      <c r="I820" s="42"/>
      <c r="J820" s="42"/>
      <c r="K820" s="42"/>
      <c r="L820" s="42"/>
    </row>
    <row r="821" spans="2:12" ht="15.75" customHeight="1">
      <c r="B821" s="42"/>
      <c r="C821" s="42"/>
      <c r="D821" s="42"/>
      <c r="E821" s="42"/>
      <c r="F821" s="42"/>
      <c r="G821" s="42"/>
      <c r="H821" s="42"/>
      <c r="I821" s="42"/>
      <c r="J821" s="42"/>
      <c r="K821" s="42"/>
      <c r="L821" s="42"/>
    </row>
    <row r="822" spans="2:12" ht="15.75" customHeight="1">
      <c r="B822" s="42"/>
      <c r="C822" s="42"/>
      <c r="D822" s="42"/>
      <c r="E822" s="42"/>
      <c r="F822" s="42"/>
      <c r="G822" s="42"/>
      <c r="H822" s="42"/>
      <c r="I822" s="42"/>
      <c r="J822" s="42"/>
      <c r="K822" s="42"/>
      <c r="L822" s="42"/>
    </row>
    <row r="823" spans="2:12" ht="15.75" customHeight="1">
      <c r="B823" s="42"/>
      <c r="C823" s="42"/>
      <c r="D823" s="42"/>
      <c r="E823" s="42"/>
      <c r="F823" s="42"/>
      <c r="G823" s="42"/>
      <c r="H823" s="42"/>
      <c r="I823" s="42"/>
      <c r="J823" s="42"/>
      <c r="K823" s="42"/>
      <c r="L823" s="42"/>
    </row>
    <row r="824" spans="2:12" ht="15.75" customHeight="1">
      <c r="B824" s="42"/>
      <c r="C824" s="42"/>
      <c r="D824" s="42"/>
      <c r="E824" s="42"/>
      <c r="F824" s="42"/>
      <c r="G824" s="42"/>
      <c r="H824" s="42"/>
      <c r="I824" s="42"/>
      <c r="J824" s="42"/>
      <c r="K824" s="42"/>
      <c r="L824" s="42"/>
    </row>
    <row r="825" spans="2:12" ht="15.75" customHeight="1">
      <c r="B825" s="42"/>
      <c r="C825" s="42"/>
      <c r="D825" s="42"/>
      <c r="E825" s="42"/>
      <c r="F825" s="42"/>
      <c r="G825" s="42"/>
      <c r="H825" s="42"/>
      <c r="I825" s="42"/>
      <c r="J825" s="42"/>
      <c r="K825" s="42"/>
      <c r="L825" s="42"/>
    </row>
    <row r="826" spans="2:12" ht="15.75" customHeight="1">
      <c r="B826" s="42"/>
      <c r="C826" s="42"/>
      <c r="D826" s="42"/>
      <c r="E826" s="42"/>
      <c r="F826" s="42"/>
      <c r="G826" s="42"/>
      <c r="H826" s="42"/>
      <c r="I826" s="42"/>
      <c r="J826" s="42"/>
      <c r="K826" s="42"/>
      <c r="L826" s="42"/>
    </row>
    <row r="827" spans="2:12" ht="15.75" customHeight="1">
      <c r="B827" s="42"/>
      <c r="C827" s="42"/>
      <c r="D827" s="42"/>
      <c r="E827" s="42"/>
      <c r="F827" s="42"/>
      <c r="G827" s="42"/>
      <c r="H827" s="42"/>
      <c r="I827" s="42"/>
      <c r="J827" s="42"/>
      <c r="K827" s="42"/>
      <c r="L827" s="42"/>
    </row>
    <row r="828" spans="2:12" ht="15.75" customHeight="1">
      <c r="B828" s="42"/>
      <c r="C828" s="42"/>
      <c r="D828" s="42"/>
      <c r="E828" s="42"/>
      <c r="F828" s="42"/>
      <c r="G828" s="42"/>
      <c r="H828" s="42"/>
      <c r="I828" s="42"/>
      <c r="J828" s="42"/>
      <c r="K828" s="42"/>
      <c r="L828" s="42"/>
    </row>
    <row r="829" spans="2:12" ht="15.75" customHeight="1">
      <c r="B829" s="42"/>
      <c r="C829" s="42"/>
      <c r="D829" s="42"/>
      <c r="E829" s="42"/>
      <c r="F829" s="42"/>
      <c r="G829" s="42"/>
      <c r="H829" s="42"/>
      <c r="I829" s="42"/>
      <c r="J829" s="42"/>
      <c r="K829" s="42"/>
      <c r="L829" s="42"/>
    </row>
    <row r="830" spans="2:12" ht="15.75" customHeight="1">
      <c r="B830" s="42"/>
      <c r="C830" s="42"/>
      <c r="D830" s="42"/>
      <c r="E830" s="42"/>
      <c r="F830" s="42"/>
      <c r="G830" s="42"/>
      <c r="H830" s="42"/>
      <c r="I830" s="42"/>
      <c r="J830" s="42"/>
      <c r="K830" s="42"/>
      <c r="L830" s="42"/>
    </row>
    <row r="831" spans="2:12" ht="15.75" customHeight="1">
      <c r="B831" s="42"/>
      <c r="C831" s="42"/>
      <c r="D831" s="42"/>
      <c r="E831" s="42"/>
      <c r="F831" s="42"/>
      <c r="G831" s="42"/>
      <c r="H831" s="42"/>
      <c r="I831" s="42"/>
      <c r="J831" s="42"/>
      <c r="K831" s="42"/>
      <c r="L831" s="42"/>
    </row>
    <row r="832" spans="2:12" ht="15.75" customHeight="1">
      <c r="B832" s="42"/>
      <c r="C832" s="42"/>
      <c r="D832" s="42"/>
      <c r="E832" s="42"/>
      <c r="F832" s="42"/>
      <c r="G832" s="42"/>
      <c r="H832" s="42"/>
      <c r="I832" s="42"/>
      <c r="J832" s="42"/>
      <c r="K832" s="42"/>
      <c r="L832" s="42"/>
    </row>
    <row r="833" spans="2:12" ht="15.75" customHeight="1">
      <c r="B833" s="42"/>
      <c r="C833" s="42"/>
      <c r="D833" s="42"/>
      <c r="E833" s="42"/>
      <c r="F833" s="42"/>
      <c r="G833" s="42"/>
      <c r="H833" s="42"/>
      <c r="I833" s="42"/>
      <c r="J833" s="42"/>
      <c r="K833" s="42"/>
      <c r="L833" s="42"/>
    </row>
    <row r="834" spans="2:12" ht="15.75" customHeight="1">
      <c r="B834" s="42"/>
      <c r="C834" s="42"/>
      <c r="D834" s="42"/>
      <c r="E834" s="42"/>
      <c r="F834" s="42"/>
      <c r="G834" s="42"/>
      <c r="H834" s="42"/>
      <c r="I834" s="42"/>
      <c r="J834" s="42"/>
      <c r="K834" s="42"/>
      <c r="L834" s="42"/>
    </row>
    <row r="835" spans="2:12" ht="15.75" customHeight="1">
      <c r="B835" s="42"/>
      <c r="C835" s="42"/>
      <c r="D835" s="42"/>
      <c r="E835" s="42"/>
      <c r="F835" s="42"/>
      <c r="G835" s="42"/>
      <c r="H835" s="42"/>
      <c r="I835" s="42"/>
      <c r="J835" s="42"/>
      <c r="K835" s="42"/>
      <c r="L835" s="42"/>
    </row>
    <row r="836" spans="2:12" ht="15.75" customHeight="1">
      <c r="B836" s="42"/>
      <c r="C836" s="42"/>
      <c r="D836" s="42"/>
      <c r="E836" s="42"/>
      <c r="F836" s="42"/>
      <c r="G836" s="42"/>
      <c r="H836" s="42"/>
      <c r="I836" s="42"/>
      <c r="J836" s="42"/>
      <c r="K836" s="42"/>
      <c r="L836" s="42"/>
    </row>
    <row r="837" spans="2:12" ht="15.75" customHeight="1">
      <c r="B837" s="42"/>
      <c r="C837" s="42"/>
      <c r="D837" s="42"/>
      <c r="E837" s="42"/>
      <c r="F837" s="42"/>
      <c r="G837" s="42"/>
      <c r="H837" s="42"/>
      <c r="I837" s="42"/>
      <c r="J837" s="42"/>
      <c r="K837" s="42"/>
      <c r="L837" s="42"/>
    </row>
    <row r="838" spans="2:12" ht="15.75" customHeight="1">
      <c r="B838" s="42"/>
      <c r="C838" s="42"/>
      <c r="D838" s="42"/>
      <c r="E838" s="42"/>
      <c r="F838" s="42"/>
      <c r="G838" s="42"/>
      <c r="H838" s="42"/>
      <c r="I838" s="42"/>
      <c r="J838" s="42"/>
      <c r="K838" s="42"/>
      <c r="L838" s="42"/>
    </row>
    <row r="839" spans="2:12" ht="15.75" customHeight="1">
      <c r="B839" s="42"/>
      <c r="C839" s="42"/>
      <c r="D839" s="42"/>
      <c r="E839" s="42"/>
      <c r="F839" s="42"/>
      <c r="G839" s="42"/>
      <c r="H839" s="42"/>
      <c r="I839" s="42"/>
      <c r="J839" s="42"/>
      <c r="K839" s="42"/>
      <c r="L839" s="42"/>
    </row>
    <row r="840" spans="2:12" ht="15.75" customHeight="1">
      <c r="B840" s="42"/>
      <c r="C840" s="42"/>
      <c r="D840" s="42"/>
      <c r="E840" s="42"/>
      <c r="F840" s="42"/>
      <c r="G840" s="42"/>
      <c r="H840" s="42"/>
      <c r="I840" s="42"/>
      <c r="J840" s="42"/>
      <c r="K840" s="42"/>
      <c r="L840" s="42"/>
    </row>
    <row r="841" spans="2:12" ht="15.75" customHeight="1">
      <c r="B841" s="42"/>
      <c r="C841" s="42"/>
      <c r="D841" s="42"/>
      <c r="E841" s="42"/>
      <c r="F841" s="42"/>
      <c r="G841" s="42"/>
      <c r="H841" s="42"/>
      <c r="I841" s="42"/>
      <c r="J841" s="42"/>
      <c r="K841" s="42"/>
      <c r="L841" s="42"/>
    </row>
    <row r="842" spans="2:12" ht="15.75" customHeight="1">
      <c r="B842" s="42"/>
      <c r="C842" s="42"/>
      <c r="D842" s="42"/>
      <c r="E842" s="42"/>
      <c r="F842" s="42"/>
      <c r="G842" s="42"/>
      <c r="H842" s="42"/>
      <c r="I842" s="42"/>
      <c r="J842" s="42"/>
      <c r="K842" s="42"/>
      <c r="L842" s="42"/>
    </row>
    <row r="843" spans="2:12" ht="15.75" customHeight="1">
      <c r="B843" s="42"/>
      <c r="C843" s="42"/>
      <c r="D843" s="42"/>
      <c r="E843" s="42"/>
      <c r="F843" s="42"/>
      <c r="G843" s="42"/>
      <c r="H843" s="42"/>
      <c r="I843" s="42"/>
      <c r="J843" s="42"/>
      <c r="K843" s="42"/>
      <c r="L843" s="42"/>
    </row>
    <row r="844" spans="2:12" ht="15.75" customHeight="1">
      <c r="B844" s="42"/>
      <c r="C844" s="42"/>
      <c r="D844" s="42"/>
      <c r="E844" s="42"/>
      <c r="F844" s="42"/>
      <c r="G844" s="42"/>
      <c r="H844" s="42"/>
      <c r="I844" s="42"/>
      <c r="J844" s="42"/>
      <c r="K844" s="42"/>
      <c r="L844" s="42"/>
    </row>
    <row r="845" spans="2:12" ht="15.75" customHeight="1">
      <c r="B845" s="42"/>
      <c r="C845" s="42"/>
      <c r="D845" s="42"/>
      <c r="E845" s="42"/>
      <c r="F845" s="42"/>
      <c r="G845" s="42"/>
      <c r="H845" s="42"/>
      <c r="I845" s="42"/>
      <c r="J845" s="42"/>
      <c r="K845" s="42"/>
      <c r="L845" s="42"/>
    </row>
    <row r="846" spans="2:12" ht="15.75" customHeight="1">
      <c r="B846" s="42"/>
      <c r="C846" s="42"/>
      <c r="D846" s="42"/>
      <c r="E846" s="42"/>
      <c r="F846" s="42"/>
      <c r="G846" s="42"/>
      <c r="H846" s="42"/>
      <c r="I846" s="42"/>
      <c r="J846" s="42"/>
      <c r="K846" s="42"/>
      <c r="L846" s="42"/>
    </row>
    <row r="847" spans="2:12" ht="15.75" customHeight="1">
      <c r="B847" s="42"/>
      <c r="C847" s="42"/>
      <c r="D847" s="42"/>
      <c r="E847" s="42"/>
      <c r="F847" s="42"/>
      <c r="G847" s="42"/>
      <c r="H847" s="42"/>
      <c r="I847" s="42"/>
      <c r="J847" s="42"/>
      <c r="K847" s="42"/>
      <c r="L847" s="42"/>
    </row>
    <row r="848" spans="2:12" ht="15.75" customHeight="1">
      <c r="B848" s="42"/>
      <c r="C848" s="42"/>
      <c r="D848" s="42"/>
      <c r="E848" s="42"/>
      <c r="F848" s="42"/>
      <c r="G848" s="42"/>
      <c r="H848" s="42"/>
      <c r="I848" s="42"/>
      <c r="J848" s="42"/>
      <c r="K848" s="42"/>
      <c r="L848" s="42"/>
    </row>
    <row r="849" spans="2:12" ht="15.75" customHeight="1">
      <c r="B849" s="42"/>
      <c r="C849" s="42"/>
      <c r="D849" s="42"/>
      <c r="E849" s="42"/>
      <c r="F849" s="42"/>
      <c r="G849" s="42"/>
      <c r="H849" s="42"/>
      <c r="I849" s="42"/>
      <c r="J849" s="42"/>
      <c r="K849" s="42"/>
      <c r="L849" s="42"/>
    </row>
    <row r="850" spans="2:12" ht="15.75" customHeight="1">
      <c r="B850" s="42"/>
      <c r="C850" s="42"/>
      <c r="D850" s="42"/>
      <c r="E850" s="42"/>
      <c r="F850" s="42"/>
      <c r="G850" s="42"/>
      <c r="H850" s="42"/>
      <c r="I850" s="42"/>
      <c r="J850" s="42"/>
      <c r="K850" s="42"/>
      <c r="L850" s="42"/>
    </row>
    <row r="851" spans="2:12" ht="15.75" customHeight="1">
      <c r="B851" s="42"/>
      <c r="C851" s="42"/>
      <c r="D851" s="42"/>
      <c r="E851" s="42"/>
      <c r="F851" s="42"/>
      <c r="G851" s="42"/>
      <c r="H851" s="42"/>
      <c r="I851" s="42"/>
      <c r="J851" s="42"/>
      <c r="K851" s="42"/>
      <c r="L851" s="42"/>
    </row>
    <row r="852" spans="2:12" ht="15.75" customHeight="1">
      <c r="B852" s="42"/>
      <c r="C852" s="42"/>
      <c r="D852" s="42"/>
      <c r="E852" s="42"/>
      <c r="F852" s="42"/>
      <c r="G852" s="42"/>
      <c r="H852" s="42"/>
      <c r="I852" s="42"/>
      <c r="J852" s="42"/>
      <c r="K852" s="42"/>
      <c r="L852" s="42"/>
    </row>
    <row r="853" spans="2:12" ht="15.75" customHeight="1">
      <c r="B853" s="42"/>
      <c r="C853" s="42"/>
      <c r="D853" s="42"/>
      <c r="E853" s="42"/>
      <c r="F853" s="42"/>
      <c r="G853" s="42"/>
      <c r="H853" s="42"/>
      <c r="I853" s="42"/>
      <c r="J853" s="42"/>
      <c r="K853" s="42"/>
      <c r="L853" s="42"/>
    </row>
    <row r="854" spans="2:12" ht="15.75" customHeight="1">
      <c r="B854" s="42"/>
      <c r="C854" s="42"/>
      <c r="D854" s="42"/>
      <c r="E854" s="42"/>
      <c r="F854" s="42"/>
      <c r="G854" s="42"/>
      <c r="H854" s="42"/>
      <c r="I854" s="42"/>
      <c r="J854" s="42"/>
      <c r="K854" s="42"/>
      <c r="L854" s="42"/>
    </row>
    <row r="855" spans="2:12" ht="15.75" customHeight="1">
      <c r="B855" s="42"/>
      <c r="C855" s="42"/>
      <c r="D855" s="42"/>
      <c r="E855" s="42"/>
      <c r="F855" s="42"/>
      <c r="G855" s="42"/>
      <c r="H855" s="42"/>
      <c r="I855" s="42"/>
      <c r="J855" s="42"/>
      <c r="K855" s="42"/>
      <c r="L855" s="42"/>
    </row>
    <row r="856" spans="2:12" ht="15.75" customHeight="1">
      <c r="B856" s="42"/>
      <c r="C856" s="42"/>
      <c r="D856" s="42"/>
      <c r="E856" s="42"/>
      <c r="F856" s="42"/>
      <c r="G856" s="42"/>
      <c r="H856" s="42"/>
      <c r="I856" s="42"/>
      <c r="J856" s="42"/>
      <c r="K856" s="42"/>
      <c r="L856" s="42"/>
    </row>
    <row r="857" spans="2:12" ht="15.75" customHeight="1">
      <c r="B857" s="42"/>
      <c r="C857" s="42"/>
      <c r="D857" s="42"/>
      <c r="E857" s="42"/>
      <c r="F857" s="42"/>
      <c r="G857" s="42"/>
      <c r="H857" s="42"/>
      <c r="I857" s="42"/>
      <c r="J857" s="42"/>
      <c r="K857" s="42"/>
      <c r="L857" s="42"/>
    </row>
    <row r="858" spans="2:12" ht="15.75" customHeight="1">
      <c r="B858" s="42"/>
      <c r="C858" s="42"/>
      <c r="D858" s="42"/>
      <c r="E858" s="42"/>
      <c r="F858" s="42"/>
      <c r="G858" s="42"/>
      <c r="H858" s="42"/>
      <c r="I858" s="42"/>
      <c r="J858" s="42"/>
      <c r="K858" s="42"/>
      <c r="L858" s="42"/>
    </row>
    <row r="859" spans="2:12" ht="15.75" customHeight="1">
      <c r="B859" s="42"/>
      <c r="C859" s="42"/>
      <c r="D859" s="42"/>
      <c r="E859" s="42"/>
      <c r="F859" s="42"/>
      <c r="G859" s="42"/>
      <c r="H859" s="42"/>
      <c r="I859" s="42"/>
      <c r="J859" s="42"/>
      <c r="K859" s="42"/>
      <c r="L859" s="42"/>
    </row>
    <row r="860" spans="2:12" ht="15.75" customHeight="1">
      <c r="B860" s="42"/>
      <c r="C860" s="42"/>
      <c r="D860" s="42"/>
      <c r="E860" s="42"/>
      <c r="F860" s="42"/>
      <c r="G860" s="42"/>
      <c r="H860" s="42"/>
      <c r="I860" s="42"/>
      <c r="J860" s="42"/>
      <c r="K860" s="42"/>
      <c r="L860" s="42"/>
    </row>
    <row r="861" spans="2:12" ht="15.75" customHeight="1">
      <c r="B861" s="42"/>
      <c r="C861" s="42"/>
      <c r="D861" s="42"/>
      <c r="E861" s="42"/>
      <c r="F861" s="42"/>
      <c r="G861" s="42"/>
      <c r="H861" s="42"/>
      <c r="I861" s="42"/>
      <c r="J861" s="42"/>
      <c r="K861" s="42"/>
      <c r="L861" s="42"/>
    </row>
    <row r="862" spans="2:12" ht="15.75" customHeight="1">
      <c r="B862" s="42"/>
      <c r="C862" s="42"/>
      <c r="D862" s="42"/>
      <c r="E862" s="42"/>
      <c r="F862" s="42"/>
      <c r="G862" s="42"/>
      <c r="H862" s="42"/>
      <c r="I862" s="42"/>
      <c r="J862" s="42"/>
      <c r="K862" s="42"/>
      <c r="L862" s="42"/>
    </row>
    <row r="863" spans="2:12" ht="15.75" customHeight="1">
      <c r="B863" s="42"/>
      <c r="C863" s="42"/>
      <c r="D863" s="42"/>
      <c r="E863" s="42"/>
      <c r="F863" s="42"/>
      <c r="G863" s="42"/>
      <c r="H863" s="42"/>
      <c r="I863" s="42"/>
      <c r="J863" s="42"/>
      <c r="K863" s="42"/>
      <c r="L863" s="42"/>
    </row>
    <row r="864" spans="2:12" ht="15.75" customHeight="1">
      <c r="B864" s="42"/>
      <c r="C864" s="42"/>
      <c r="D864" s="42"/>
      <c r="E864" s="42"/>
      <c r="F864" s="42"/>
      <c r="G864" s="42"/>
      <c r="H864" s="42"/>
      <c r="I864" s="42"/>
      <c r="J864" s="42"/>
      <c r="K864" s="42"/>
      <c r="L864" s="42"/>
    </row>
    <row r="865" spans="2:12" ht="15.75" customHeight="1">
      <c r="B865" s="42"/>
      <c r="C865" s="42"/>
      <c r="D865" s="42"/>
      <c r="E865" s="42"/>
      <c r="F865" s="42"/>
      <c r="G865" s="42"/>
      <c r="H865" s="42"/>
      <c r="I865" s="42"/>
      <c r="J865" s="42"/>
      <c r="K865" s="42"/>
      <c r="L865" s="42"/>
    </row>
    <row r="866" spans="2:12" ht="15.75" customHeight="1">
      <c r="B866" s="42"/>
      <c r="C866" s="42"/>
      <c r="D866" s="42"/>
      <c r="E866" s="42"/>
      <c r="F866" s="42"/>
      <c r="G866" s="42"/>
      <c r="H866" s="42"/>
      <c r="I866" s="42"/>
      <c r="J866" s="42"/>
      <c r="K866" s="42"/>
      <c r="L866" s="42"/>
    </row>
    <row r="867" spans="2:12" ht="15.75" customHeight="1">
      <c r="B867" s="42"/>
      <c r="C867" s="42"/>
      <c r="D867" s="42"/>
      <c r="E867" s="42"/>
      <c r="F867" s="42"/>
      <c r="G867" s="42"/>
      <c r="H867" s="42"/>
      <c r="I867" s="42"/>
      <c r="J867" s="42"/>
      <c r="K867" s="42"/>
      <c r="L867" s="42"/>
    </row>
    <row r="868" spans="2:12" ht="15.75" customHeight="1">
      <c r="B868" s="42"/>
      <c r="C868" s="42"/>
      <c r="D868" s="42"/>
      <c r="E868" s="42"/>
      <c r="F868" s="42"/>
      <c r="G868" s="42"/>
      <c r="H868" s="42"/>
      <c r="I868" s="42"/>
      <c r="J868" s="42"/>
      <c r="K868" s="42"/>
      <c r="L868" s="42"/>
    </row>
    <row r="869" spans="2:12" ht="15.75" customHeight="1">
      <c r="B869" s="42"/>
      <c r="C869" s="42"/>
      <c r="D869" s="42"/>
      <c r="E869" s="42"/>
      <c r="F869" s="42"/>
      <c r="G869" s="42"/>
      <c r="H869" s="42"/>
      <c r="I869" s="42"/>
      <c r="J869" s="42"/>
      <c r="K869" s="42"/>
      <c r="L869" s="42"/>
    </row>
    <row r="870" spans="2:12" ht="15.75" customHeight="1">
      <c r="B870" s="42"/>
      <c r="C870" s="42"/>
      <c r="D870" s="42"/>
      <c r="E870" s="42"/>
      <c r="F870" s="42"/>
      <c r="G870" s="42"/>
      <c r="H870" s="42"/>
      <c r="I870" s="42"/>
      <c r="J870" s="42"/>
      <c r="K870" s="42"/>
      <c r="L870" s="42"/>
    </row>
    <row r="871" spans="2:12" ht="15.75" customHeight="1">
      <c r="B871" s="42"/>
      <c r="C871" s="42"/>
      <c r="D871" s="42"/>
      <c r="E871" s="42"/>
      <c r="F871" s="42"/>
      <c r="G871" s="42"/>
      <c r="H871" s="42"/>
      <c r="I871" s="42"/>
      <c r="J871" s="42"/>
      <c r="K871" s="42"/>
      <c r="L871" s="42"/>
    </row>
    <row r="872" spans="2:12" ht="15.75" customHeight="1">
      <c r="B872" s="42"/>
      <c r="C872" s="42"/>
      <c r="D872" s="42"/>
      <c r="E872" s="42"/>
      <c r="F872" s="42"/>
      <c r="G872" s="42"/>
      <c r="H872" s="42"/>
      <c r="I872" s="42"/>
      <c r="J872" s="42"/>
      <c r="K872" s="42"/>
      <c r="L872" s="42"/>
    </row>
    <row r="873" spans="2:12" ht="15.75" customHeight="1">
      <c r="B873" s="42"/>
      <c r="C873" s="42"/>
      <c r="D873" s="42"/>
      <c r="E873" s="42"/>
      <c r="F873" s="42"/>
      <c r="G873" s="42"/>
      <c r="H873" s="42"/>
      <c r="I873" s="42"/>
      <c r="J873" s="42"/>
      <c r="K873" s="42"/>
      <c r="L873" s="42"/>
    </row>
    <row r="874" spans="2:12" ht="15.75" customHeight="1">
      <c r="B874" s="42"/>
      <c r="C874" s="42"/>
      <c r="D874" s="42"/>
      <c r="E874" s="42"/>
      <c r="F874" s="42"/>
      <c r="G874" s="42"/>
      <c r="H874" s="42"/>
      <c r="I874" s="42"/>
      <c r="J874" s="42"/>
      <c r="K874" s="42"/>
      <c r="L874" s="42"/>
    </row>
    <row r="875" spans="2:12" ht="15.75" customHeight="1">
      <c r="B875" s="42"/>
      <c r="C875" s="42"/>
      <c r="D875" s="42"/>
      <c r="E875" s="42"/>
      <c r="F875" s="42"/>
      <c r="G875" s="42"/>
      <c r="H875" s="42"/>
      <c r="I875" s="42"/>
      <c r="J875" s="42"/>
      <c r="K875" s="42"/>
      <c r="L875" s="42"/>
    </row>
    <row r="876" spans="2:12" ht="15.75" customHeight="1">
      <c r="B876" s="42"/>
      <c r="C876" s="42"/>
      <c r="D876" s="42"/>
      <c r="E876" s="42"/>
      <c r="F876" s="42"/>
      <c r="G876" s="42"/>
      <c r="H876" s="42"/>
      <c r="I876" s="42"/>
      <c r="J876" s="42"/>
      <c r="K876" s="42"/>
      <c r="L876" s="42"/>
    </row>
    <row r="877" spans="2:12" ht="15.75" customHeight="1">
      <c r="B877" s="42"/>
      <c r="C877" s="42"/>
      <c r="D877" s="42"/>
      <c r="E877" s="42"/>
      <c r="F877" s="42"/>
      <c r="G877" s="42"/>
      <c r="H877" s="42"/>
      <c r="I877" s="42"/>
      <c r="J877" s="42"/>
      <c r="K877" s="42"/>
      <c r="L877" s="42"/>
    </row>
    <row r="878" spans="2:12" ht="15.75" customHeight="1">
      <c r="B878" s="42"/>
      <c r="C878" s="42"/>
      <c r="D878" s="42"/>
      <c r="E878" s="42"/>
      <c r="F878" s="42"/>
      <c r="G878" s="42"/>
      <c r="H878" s="42"/>
      <c r="I878" s="42"/>
      <c r="J878" s="42"/>
      <c r="K878" s="42"/>
      <c r="L878" s="42"/>
    </row>
    <row r="879" spans="2:12" ht="15.75" customHeight="1">
      <c r="B879" s="42"/>
      <c r="C879" s="42"/>
      <c r="D879" s="42"/>
      <c r="E879" s="42"/>
      <c r="F879" s="42"/>
      <c r="G879" s="42"/>
      <c r="H879" s="42"/>
      <c r="I879" s="42"/>
      <c r="J879" s="42"/>
      <c r="K879" s="42"/>
      <c r="L879" s="42"/>
    </row>
    <row r="880" spans="2:12" ht="15.75" customHeight="1">
      <c r="B880" s="42"/>
      <c r="C880" s="42"/>
      <c r="D880" s="42"/>
      <c r="E880" s="42"/>
      <c r="F880" s="42"/>
      <c r="G880" s="42"/>
      <c r="H880" s="42"/>
      <c r="I880" s="42"/>
      <c r="J880" s="42"/>
      <c r="K880" s="42"/>
      <c r="L880" s="42"/>
    </row>
    <row r="881" spans="2:12" ht="15.75" customHeight="1">
      <c r="B881" s="42"/>
      <c r="C881" s="42"/>
      <c r="D881" s="42"/>
      <c r="E881" s="42"/>
      <c r="F881" s="42"/>
      <c r="G881" s="42"/>
      <c r="H881" s="42"/>
      <c r="I881" s="42"/>
      <c r="J881" s="42"/>
      <c r="K881" s="42"/>
      <c r="L881" s="42"/>
    </row>
    <row r="882" spans="2:12" ht="15.75" customHeight="1">
      <c r="B882" s="42"/>
      <c r="C882" s="42"/>
      <c r="D882" s="42"/>
      <c r="E882" s="42"/>
      <c r="F882" s="42"/>
      <c r="G882" s="42"/>
      <c r="H882" s="42"/>
      <c r="I882" s="42"/>
      <c r="J882" s="42"/>
      <c r="K882" s="42"/>
      <c r="L882" s="42"/>
    </row>
    <row r="883" spans="2:12" ht="15.75" customHeight="1">
      <c r="B883" s="42"/>
      <c r="C883" s="42"/>
      <c r="D883" s="42"/>
      <c r="E883" s="42"/>
      <c r="F883" s="42"/>
      <c r="G883" s="42"/>
      <c r="H883" s="42"/>
      <c r="I883" s="42"/>
      <c r="J883" s="42"/>
      <c r="K883" s="42"/>
      <c r="L883" s="42"/>
    </row>
    <row r="884" spans="2:12" ht="15.75" customHeight="1">
      <c r="B884" s="42"/>
      <c r="C884" s="42"/>
      <c r="D884" s="42"/>
      <c r="E884" s="42"/>
      <c r="F884" s="42"/>
      <c r="G884" s="42"/>
      <c r="H884" s="42"/>
      <c r="I884" s="42"/>
      <c r="J884" s="42"/>
      <c r="K884" s="42"/>
      <c r="L884" s="42"/>
    </row>
    <row r="885" spans="2:12" ht="15.75" customHeight="1">
      <c r="B885" s="42"/>
      <c r="C885" s="42"/>
      <c r="D885" s="42"/>
      <c r="E885" s="42"/>
      <c r="F885" s="42"/>
      <c r="G885" s="42"/>
      <c r="H885" s="42"/>
      <c r="I885" s="42"/>
      <c r="J885" s="42"/>
      <c r="K885" s="42"/>
      <c r="L885" s="42"/>
    </row>
    <row r="886" spans="2:12" ht="15.75" customHeight="1">
      <c r="B886" s="42"/>
      <c r="C886" s="42"/>
      <c r="D886" s="42"/>
      <c r="E886" s="42"/>
      <c r="F886" s="42"/>
      <c r="G886" s="42"/>
      <c r="H886" s="42"/>
      <c r="I886" s="42"/>
      <c r="J886" s="42"/>
      <c r="K886" s="42"/>
      <c r="L886" s="42"/>
    </row>
    <row r="887" spans="2:12" ht="15.75" customHeight="1">
      <c r="B887" s="42"/>
      <c r="C887" s="42"/>
      <c r="D887" s="42"/>
      <c r="E887" s="42"/>
      <c r="F887" s="42"/>
      <c r="G887" s="42"/>
      <c r="H887" s="42"/>
      <c r="I887" s="42"/>
      <c r="J887" s="42"/>
      <c r="K887" s="42"/>
      <c r="L887" s="42"/>
    </row>
    <row r="888" spans="2:12" ht="15.75" customHeight="1">
      <c r="B888" s="42"/>
      <c r="C888" s="42"/>
      <c r="D888" s="42"/>
      <c r="E888" s="42"/>
      <c r="F888" s="42"/>
      <c r="G888" s="42"/>
      <c r="H888" s="42"/>
      <c r="I888" s="42"/>
      <c r="J888" s="42"/>
      <c r="K888" s="42"/>
      <c r="L888" s="42"/>
    </row>
    <row r="889" spans="2:12" ht="15.75" customHeight="1">
      <c r="B889" s="42"/>
      <c r="C889" s="42"/>
      <c r="D889" s="42"/>
      <c r="E889" s="42"/>
      <c r="F889" s="42"/>
      <c r="G889" s="42"/>
      <c r="H889" s="42"/>
      <c r="I889" s="42"/>
      <c r="J889" s="42"/>
      <c r="K889" s="42"/>
      <c r="L889" s="42"/>
    </row>
    <row r="890" spans="2:12" ht="15.75" customHeight="1">
      <c r="B890" s="42"/>
      <c r="C890" s="42"/>
      <c r="D890" s="42"/>
      <c r="E890" s="42"/>
      <c r="F890" s="42"/>
      <c r="G890" s="42"/>
      <c r="H890" s="42"/>
      <c r="I890" s="42"/>
      <c r="J890" s="42"/>
      <c r="K890" s="42"/>
      <c r="L890" s="42"/>
    </row>
    <row r="891" spans="2:12" ht="15.75" customHeight="1">
      <c r="B891" s="42"/>
      <c r="C891" s="42"/>
      <c r="D891" s="42"/>
      <c r="E891" s="42"/>
      <c r="F891" s="42"/>
      <c r="G891" s="42"/>
      <c r="H891" s="42"/>
      <c r="I891" s="42"/>
      <c r="J891" s="42"/>
      <c r="K891" s="42"/>
      <c r="L891" s="42"/>
    </row>
    <row r="892" spans="2:12" ht="15.75" customHeight="1">
      <c r="B892" s="42"/>
      <c r="C892" s="42"/>
      <c r="D892" s="42"/>
      <c r="E892" s="42"/>
      <c r="F892" s="42"/>
      <c r="G892" s="42"/>
      <c r="H892" s="42"/>
      <c r="I892" s="42"/>
      <c r="J892" s="42"/>
      <c r="K892" s="42"/>
      <c r="L892" s="42"/>
    </row>
    <row r="893" spans="2:12" ht="15.75" customHeight="1">
      <c r="B893" s="42"/>
      <c r="C893" s="42"/>
      <c r="D893" s="42"/>
      <c r="E893" s="42"/>
      <c r="F893" s="42"/>
      <c r="G893" s="42"/>
      <c r="H893" s="42"/>
      <c r="I893" s="42"/>
      <c r="J893" s="42"/>
      <c r="K893" s="42"/>
      <c r="L893" s="42"/>
    </row>
    <row r="894" spans="2:12" ht="15.75" customHeight="1">
      <c r="B894" s="42"/>
      <c r="C894" s="42"/>
      <c r="D894" s="42"/>
      <c r="E894" s="42"/>
      <c r="F894" s="42"/>
      <c r="G894" s="42"/>
      <c r="H894" s="42"/>
      <c r="I894" s="42"/>
      <c r="J894" s="42"/>
      <c r="K894" s="42"/>
      <c r="L894" s="42"/>
    </row>
    <row r="895" spans="2:12" ht="15.75" customHeight="1">
      <c r="B895" s="42"/>
      <c r="C895" s="42"/>
      <c r="D895" s="42"/>
      <c r="E895" s="42"/>
      <c r="F895" s="42"/>
      <c r="G895" s="42"/>
      <c r="H895" s="42"/>
      <c r="I895" s="42"/>
      <c r="J895" s="42"/>
      <c r="K895" s="42"/>
      <c r="L895" s="42"/>
    </row>
    <row r="896" spans="2:12" ht="15.75" customHeight="1">
      <c r="B896" s="42"/>
      <c r="C896" s="42"/>
      <c r="D896" s="42"/>
      <c r="E896" s="42"/>
      <c r="F896" s="42"/>
      <c r="G896" s="42"/>
      <c r="H896" s="42"/>
      <c r="I896" s="42"/>
      <c r="J896" s="42"/>
      <c r="K896" s="42"/>
      <c r="L896" s="42"/>
    </row>
    <row r="897" spans="2:12" ht="15.75" customHeight="1">
      <c r="B897" s="42"/>
      <c r="C897" s="42"/>
      <c r="D897" s="42"/>
      <c r="E897" s="42"/>
      <c r="F897" s="42"/>
      <c r="G897" s="42"/>
      <c r="H897" s="42"/>
      <c r="I897" s="42"/>
      <c r="J897" s="42"/>
      <c r="K897" s="42"/>
      <c r="L897" s="42"/>
    </row>
    <row r="898" spans="2:12" ht="15.75" customHeight="1">
      <c r="B898" s="42"/>
      <c r="C898" s="42"/>
      <c r="D898" s="42"/>
      <c r="E898" s="42"/>
      <c r="F898" s="42"/>
      <c r="G898" s="42"/>
      <c r="H898" s="42"/>
      <c r="I898" s="42"/>
      <c r="J898" s="42"/>
      <c r="K898" s="42"/>
      <c r="L898" s="42"/>
    </row>
    <row r="899" spans="2:12" ht="15.75" customHeight="1">
      <c r="B899" s="42"/>
      <c r="C899" s="42"/>
      <c r="D899" s="42"/>
      <c r="E899" s="42"/>
      <c r="F899" s="42"/>
      <c r="G899" s="42"/>
      <c r="H899" s="42"/>
      <c r="I899" s="42"/>
      <c r="J899" s="42"/>
      <c r="K899" s="42"/>
      <c r="L899" s="42"/>
    </row>
    <row r="900" spans="2:12" ht="15.75" customHeight="1">
      <c r="B900" s="42"/>
      <c r="C900" s="42"/>
      <c r="D900" s="42"/>
      <c r="E900" s="42"/>
      <c r="F900" s="42"/>
      <c r="G900" s="42"/>
      <c r="H900" s="42"/>
      <c r="I900" s="42"/>
      <c r="J900" s="42"/>
      <c r="K900" s="42"/>
      <c r="L900" s="42"/>
    </row>
    <row r="901" spans="2:12" ht="15.75" customHeight="1">
      <c r="B901" s="42"/>
      <c r="C901" s="42"/>
      <c r="D901" s="42"/>
      <c r="E901" s="42"/>
      <c r="F901" s="42"/>
      <c r="G901" s="42"/>
      <c r="H901" s="42"/>
      <c r="I901" s="42"/>
      <c r="J901" s="42"/>
      <c r="K901" s="42"/>
      <c r="L901" s="42"/>
    </row>
    <row r="902" spans="2:12" ht="15.75" customHeight="1">
      <c r="B902" s="42"/>
      <c r="C902" s="42"/>
      <c r="D902" s="42"/>
      <c r="E902" s="42"/>
      <c r="F902" s="42"/>
      <c r="G902" s="42"/>
      <c r="H902" s="42"/>
      <c r="I902" s="42"/>
      <c r="J902" s="42"/>
      <c r="K902" s="42"/>
      <c r="L902" s="42"/>
    </row>
    <row r="903" spans="2:12" ht="15.75" customHeight="1">
      <c r="B903" s="42"/>
      <c r="C903" s="42"/>
      <c r="D903" s="42"/>
      <c r="E903" s="42"/>
      <c r="F903" s="42"/>
      <c r="G903" s="42"/>
      <c r="H903" s="42"/>
      <c r="I903" s="42"/>
      <c r="J903" s="42"/>
      <c r="K903" s="42"/>
      <c r="L903" s="42"/>
    </row>
    <row r="904" spans="2:12" ht="15.75" customHeight="1">
      <c r="B904" s="42"/>
      <c r="C904" s="42"/>
      <c r="D904" s="42"/>
      <c r="E904" s="42"/>
      <c r="F904" s="42"/>
      <c r="G904" s="42"/>
      <c r="H904" s="42"/>
      <c r="I904" s="42"/>
      <c r="J904" s="42"/>
      <c r="K904" s="42"/>
      <c r="L904" s="42"/>
    </row>
    <row r="905" spans="2:12" ht="15.75" customHeight="1">
      <c r="B905" s="42"/>
      <c r="C905" s="42"/>
      <c r="D905" s="42"/>
      <c r="E905" s="42"/>
      <c r="F905" s="42"/>
      <c r="G905" s="42"/>
      <c r="H905" s="42"/>
      <c r="I905" s="42"/>
      <c r="J905" s="42"/>
      <c r="K905" s="42"/>
      <c r="L905" s="42"/>
    </row>
    <row r="906" spans="2:12" ht="15.75" customHeight="1">
      <c r="B906" s="42"/>
      <c r="C906" s="42"/>
      <c r="D906" s="42"/>
      <c r="E906" s="42"/>
      <c r="F906" s="42"/>
      <c r="G906" s="42"/>
      <c r="H906" s="42"/>
      <c r="I906" s="42"/>
      <c r="J906" s="42"/>
      <c r="K906" s="42"/>
      <c r="L906" s="42"/>
    </row>
    <row r="907" spans="2:12" ht="15.75" customHeight="1">
      <c r="B907" s="42"/>
      <c r="C907" s="42"/>
      <c r="D907" s="42"/>
      <c r="E907" s="42"/>
      <c r="F907" s="42"/>
      <c r="G907" s="42"/>
      <c r="H907" s="42"/>
      <c r="I907" s="42"/>
      <c r="J907" s="42"/>
      <c r="K907" s="42"/>
      <c r="L907" s="42"/>
    </row>
    <row r="908" spans="2:12" ht="15.75" customHeight="1">
      <c r="B908" s="42"/>
      <c r="C908" s="42"/>
      <c r="D908" s="42"/>
      <c r="E908" s="42"/>
      <c r="F908" s="42"/>
      <c r="G908" s="42"/>
      <c r="H908" s="42"/>
      <c r="I908" s="42"/>
      <c r="J908" s="42"/>
      <c r="K908" s="42"/>
      <c r="L908" s="42"/>
    </row>
    <row r="909" spans="2:12" ht="15.75" customHeight="1">
      <c r="B909" s="42"/>
      <c r="C909" s="42"/>
      <c r="D909" s="42"/>
      <c r="E909" s="42"/>
      <c r="F909" s="42"/>
      <c r="G909" s="42"/>
      <c r="H909" s="42"/>
      <c r="I909" s="42"/>
      <c r="J909" s="42"/>
      <c r="K909" s="42"/>
      <c r="L909" s="42"/>
    </row>
    <row r="910" spans="2:12" ht="15.75" customHeight="1">
      <c r="B910" s="42"/>
      <c r="C910" s="42"/>
      <c r="D910" s="42"/>
      <c r="E910" s="42"/>
      <c r="F910" s="42"/>
      <c r="G910" s="42"/>
      <c r="H910" s="42"/>
      <c r="I910" s="42"/>
      <c r="J910" s="42"/>
      <c r="K910" s="42"/>
      <c r="L910" s="42"/>
    </row>
    <row r="911" spans="2:12" ht="15.75" customHeight="1">
      <c r="B911" s="42"/>
      <c r="C911" s="42"/>
      <c r="D911" s="42"/>
      <c r="E911" s="42"/>
      <c r="F911" s="42"/>
      <c r="G911" s="42"/>
      <c r="H911" s="42"/>
      <c r="I911" s="42"/>
      <c r="J911" s="42"/>
      <c r="K911" s="42"/>
      <c r="L911" s="42"/>
    </row>
    <row r="912" spans="2:12" ht="15.75" customHeight="1">
      <c r="B912" s="42"/>
      <c r="C912" s="42"/>
      <c r="D912" s="42"/>
      <c r="E912" s="42"/>
      <c r="F912" s="42"/>
      <c r="G912" s="42"/>
      <c r="H912" s="42"/>
      <c r="I912" s="42"/>
      <c r="J912" s="42"/>
      <c r="K912" s="42"/>
      <c r="L912" s="42"/>
    </row>
    <row r="913" spans="2:12" ht="15.75" customHeight="1">
      <c r="B913" s="42"/>
      <c r="C913" s="42"/>
      <c r="D913" s="42"/>
      <c r="E913" s="42"/>
      <c r="F913" s="42"/>
      <c r="G913" s="42"/>
      <c r="H913" s="42"/>
      <c r="I913" s="42"/>
      <c r="J913" s="42"/>
      <c r="K913" s="42"/>
      <c r="L913" s="42"/>
    </row>
    <row r="914" spans="2:12" ht="15.75" customHeight="1">
      <c r="B914" s="42"/>
      <c r="C914" s="42"/>
      <c r="D914" s="42"/>
      <c r="E914" s="42"/>
      <c r="F914" s="42"/>
      <c r="G914" s="42"/>
      <c r="H914" s="42"/>
      <c r="I914" s="42"/>
      <c r="J914" s="42"/>
      <c r="K914" s="42"/>
      <c r="L914" s="42"/>
    </row>
    <row r="915" spans="2:12" ht="15.75" customHeight="1">
      <c r="B915" s="42"/>
      <c r="C915" s="42"/>
      <c r="D915" s="42"/>
      <c r="E915" s="42"/>
      <c r="F915" s="42"/>
      <c r="G915" s="42"/>
      <c r="H915" s="42"/>
      <c r="I915" s="42"/>
      <c r="J915" s="42"/>
      <c r="K915" s="42"/>
      <c r="L915" s="42"/>
    </row>
    <row r="916" spans="2:12" ht="15.75" customHeight="1">
      <c r="B916" s="42"/>
      <c r="C916" s="42"/>
      <c r="D916" s="42"/>
      <c r="E916" s="42"/>
      <c r="F916" s="42"/>
      <c r="G916" s="42"/>
      <c r="H916" s="42"/>
      <c r="I916" s="42"/>
      <c r="J916" s="42"/>
      <c r="K916" s="42"/>
      <c r="L916" s="42"/>
    </row>
    <row r="917" spans="2:12" ht="15.75" customHeight="1">
      <c r="B917" s="42"/>
      <c r="C917" s="42"/>
      <c r="D917" s="42"/>
      <c r="E917" s="42"/>
      <c r="F917" s="42"/>
      <c r="G917" s="42"/>
      <c r="H917" s="42"/>
      <c r="I917" s="42"/>
      <c r="J917" s="42"/>
      <c r="K917" s="42"/>
      <c r="L917" s="42"/>
    </row>
    <row r="918" spans="2:12" ht="15.75" customHeight="1">
      <c r="B918" s="42"/>
      <c r="C918" s="42"/>
      <c r="D918" s="42"/>
      <c r="E918" s="42"/>
      <c r="F918" s="42"/>
      <c r="G918" s="42"/>
      <c r="H918" s="42"/>
      <c r="I918" s="42"/>
      <c r="J918" s="42"/>
      <c r="K918" s="42"/>
      <c r="L918" s="42"/>
    </row>
    <row r="919" spans="2:12" ht="15.75" customHeight="1">
      <c r="B919" s="42"/>
      <c r="C919" s="42"/>
      <c r="D919" s="42"/>
      <c r="E919" s="42"/>
      <c r="F919" s="42"/>
      <c r="G919" s="42"/>
      <c r="H919" s="42"/>
      <c r="I919" s="42"/>
      <c r="J919" s="42"/>
      <c r="K919" s="42"/>
      <c r="L919" s="42"/>
    </row>
    <row r="920" spans="2:12" ht="15.75" customHeight="1">
      <c r="B920" s="42"/>
      <c r="C920" s="42"/>
      <c r="D920" s="42"/>
      <c r="E920" s="42"/>
      <c r="F920" s="42"/>
      <c r="G920" s="42"/>
      <c r="H920" s="42"/>
      <c r="I920" s="42"/>
      <c r="J920" s="42"/>
      <c r="K920" s="42"/>
      <c r="L920" s="42"/>
    </row>
    <row r="921" spans="2:12" ht="15.75" customHeight="1">
      <c r="B921" s="42"/>
      <c r="C921" s="42"/>
      <c r="D921" s="42"/>
      <c r="E921" s="42"/>
      <c r="F921" s="42"/>
      <c r="G921" s="42"/>
      <c r="H921" s="42"/>
      <c r="I921" s="42"/>
      <c r="J921" s="42"/>
      <c r="K921" s="42"/>
      <c r="L921" s="42"/>
    </row>
    <row r="922" spans="2:12" ht="15.75" customHeight="1">
      <c r="B922" s="42"/>
      <c r="C922" s="42"/>
      <c r="D922" s="42"/>
      <c r="E922" s="42"/>
      <c r="F922" s="42"/>
      <c r="G922" s="42"/>
      <c r="H922" s="42"/>
      <c r="I922" s="42"/>
      <c r="J922" s="42"/>
      <c r="K922" s="42"/>
      <c r="L922" s="42"/>
    </row>
    <row r="923" spans="2:12" ht="15.75" customHeight="1">
      <c r="B923" s="42"/>
      <c r="C923" s="42"/>
      <c r="D923" s="42"/>
      <c r="E923" s="42"/>
      <c r="F923" s="42"/>
      <c r="G923" s="42"/>
      <c r="H923" s="42"/>
      <c r="I923" s="42"/>
      <c r="J923" s="42"/>
      <c r="K923" s="42"/>
      <c r="L923" s="42"/>
    </row>
    <row r="924" spans="2:12" ht="15.75" customHeight="1">
      <c r="B924" s="42"/>
      <c r="C924" s="42"/>
      <c r="D924" s="42"/>
      <c r="E924" s="42"/>
      <c r="F924" s="42"/>
      <c r="G924" s="42"/>
      <c r="H924" s="42"/>
      <c r="I924" s="42"/>
      <c r="J924" s="42"/>
      <c r="K924" s="42"/>
      <c r="L924" s="42"/>
    </row>
    <row r="925" spans="2:12" ht="15.75" customHeight="1">
      <c r="B925" s="42"/>
      <c r="C925" s="42"/>
      <c r="D925" s="42"/>
      <c r="E925" s="42"/>
      <c r="F925" s="42"/>
      <c r="G925" s="42"/>
      <c r="H925" s="42"/>
      <c r="I925" s="42"/>
      <c r="J925" s="42"/>
      <c r="K925" s="42"/>
      <c r="L925" s="42"/>
    </row>
    <row r="926" spans="2:12" ht="15.75" customHeight="1">
      <c r="B926" s="42"/>
      <c r="C926" s="42"/>
      <c r="D926" s="42"/>
      <c r="E926" s="42"/>
      <c r="F926" s="42"/>
      <c r="G926" s="42"/>
      <c r="H926" s="42"/>
      <c r="I926" s="42"/>
      <c r="J926" s="42"/>
      <c r="K926" s="42"/>
      <c r="L926" s="42"/>
    </row>
    <row r="927" spans="2:12" ht="15.75" customHeight="1">
      <c r="B927" s="42"/>
      <c r="C927" s="42"/>
      <c r="D927" s="42"/>
      <c r="E927" s="42"/>
      <c r="F927" s="42"/>
      <c r="G927" s="42"/>
      <c r="H927" s="42"/>
      <c r="I927" s="42"/>
      <c r="J927" s="42"/>
      <c r="K927" s="42"/>
      <c r="L927" s="42"/>
    </row>
    <row r="928" spans="2:12" ht="15.75" customHeight="1">
      <c r="B928" s="42"/>
      <c r="C928" s="42"/>
      <c r="D928" s="42"/>
      <c r="E928" s="42"/>
      <c r="F928" s="42"/>
      <c r="G928" s="42"/>
      <c r="H928" s="42"/>
      <c r="I928" s="42"/>
      <c r="J928" s="42"/>
      <c r="K928" s="42"/>
      <c r="L928" s="42"/>
    </row>
    <row r="929" spans="2:12" ht="15.75" customHeight="1">
      <c r="B929" s="42"/>
      <c r="C929" s="42"/>
      <c r="D929" s="42"/>
      <c r="E929" s="42"/>
      <c r="F929" s="42"/>
      <c r="G929" s="42"/>
      <c r="H929" s="42"/>
      <c r="I929" s="42"/>
      <c r="J929" s="42"/>
      <c r="K929" s="42"/>
      <c r="L929" s="42"/>
    </row>
    <row r="930" spans="2:12" ht="15.75" customHeight="1">
      <c r="B930" s="42"/>
      <c r="C930" s="42"/>
      <c r="D930" s="42"/>
      <c r="E930" s="42"/>
      <c r="F930" s="42"/>
      <c r="G930" s="42"/>
      <c r="H930" s="42"/>
      <c r="I930" s="42"/>
      <c r="J930" s="42"/>
      <c r="K930" s="42"/>
      <c r="L930" s="42"/>
    </row>
    <row r="931" spans="2:12" ht="15.75" customHeight="1">
      <c r="B931" s="42"/>
      <c r="C931" s="42"/>
      <c r="D931" s="42"/>
      <c r="E931" s="42"/>
      <c r="F931" s="42"/>
      <c r="G931" s="42"/>
      <c r="H931" s="42"/>
      <c r="I931" s="42"/>
      <c r="J931" s="42"/>
      <c r="K931" s="42"/>
      <c r="L931" s="42"/>
    </row>
    <row r="932" spans="2:12" ht="15.75" customHeight="1">
      <c r="B932" s="42"/>
      <c r="C932" s="42"/>
      <c r="D932" s="42"/>
      <c r="E932" s="42"/>
      <c r="F932" s="42"/>
      <c r="G932" s="42"/>
      <c r="H932" s="42"/>
      <c r="I932" s="42"/>
      <c r="J932" s="42"/>
      <c r="K932" s="42"/>
      <c r="L932" s="42"/>
    </row>
    <row r="933" spans="2:12" ht="15.75" customHeight="1">
      <c r="B933" s="42"/>
      <c r="C933" s="42"/>
      <c r="D933" s="42"/>
      <c r="E933" s="42"/>
      <c r="F933" s="42"/>
      <c r="G933" s="42"/>
      <c r="H933" s="42"/>
      <c r="I933" s="42"/>
      <c r="J933" s="42"/>
      <c r="K933" s="42"/>
      <c r="L933" s="42"/>
    </row>
    <row r="934" spans="2:12" ht="15.75" customHeight="1">
      <c r="B934" s="42"/>
      <c r="C934" s="42"/>
      <c r="D934" s="42"/>
      <c r="E934" s="42"/>
      <c r="F934" s="42"/>
      <c r="G934" s="42"/>
      <c r="H934" s="42"/>
      <c r="I934" s="42"/>
      <c r="J934" s="42"/>
      <c r="K934" s="42"/>
      <c r="L934" s="42"/>
    </row>
    <row r="935" spans="2:12" ht="15.75" customHeight="1">
      <c r="B935" s="42"/>
      <c r="C935" s="42"/>
      <c r="D935" s="42"/>
      <c r="E935" s="42"/>
      <c r="F935" s="42"/>
      <c r="G935" s="42"/>
      <c r="H935" s="42"/>
      <c r="I935" s="42"/>
      <c r="J935" s="42"/>
      <c r="K935" s="42"/>
      <c r="L935" s="42"/>
    </row>
    <row r="936" spans="2:12" ht="15.75" customHeight="1">
      <c r="B936" s="42"/>
      <c r="C936" s="42"/>
      <c r="D936" s="42"/>
      <c r="E936" s="42"/>
      <c r="F936" s="42"/>
      <c r="G936" s="42"/>
      <c r="H936" s="42"/>
      <c r="I936" s="42"/>
      <c r="J936" s="42"/>
      <c r="K936" s="42"/>
      <c r="L936" s="42"/>
    </row>
    <row r="937" spans="2:12" ht="15.75" customHeight="1">
      <c r="B937" s="42"/>
      <c r="C937" s="42"/>
      <c r="D937" s="42"/>
      <c r="E937" s="42"/>
      <c r="F937" s="42"/>
      <c r="G937" s="42"/>
      <c r="H937" s="42"/>
      <c r="I937" s="42"/>
      <c r="J937" s="42"/>
      <c r="K937" s="42"/>
      <c r="L937" s="42"/>
    </row>
    <row r="938" spans="2:12" ht="15.75" customHeight="1">
      <c r="B938" s="42"/>
      <c r="C938" s="42"/>
      <c r="D938" s="42"/>
      <c r="E938" s="42"/>
      <c r="F938" s="42"/>
      <c r="G938" s="42"/>
      <c r="H938" s="42"/>
      <c r="I938" s="42"/>
      <c r="J938" s="42"/>
      <c r="K938" s="42"/>
      <c r="L938" s="42"/>
    </row>
    <row r="939" spans="2:12" ht="15.75" customHeight="1">
      <c r="B939" s="42"/>
      <c r="C939" s="42"/>
      <c r="D939" s="42"/>
      <c r="E939" s="42"/>
      <c r="F939" s="42"/>
      <c r="G939" s="42"/>
      <c r="H939" s="42"/>
      <c r="I939" s="42"/>
      <c r="J939" s="42"/>
      <c r="K939" s="42"/>
      <c r="L939" s="42"/>
    </row>
    <row r="940" spans="2:12" ht="15.75" customHeight="1">
      <c r="B940" s="42"/>
      <c r="C940" s="42"/>
      <c r="D940" s="42"/>
      <c r="E940" s="42"/>
      <c r="F940" s="42"/>
      <c r="G940" s="42"/>
      <c r="H940" s="42"/>
      <c r="I940" s="42"/>
      <c r="J940" s="42"/>
      <c r="K940" s="42"/>
      <c r="L940" s="42"/>
    </row>
    <row r="941" spans="2:12" ht="15.75" customHeight="1">
      <c r="B941" s="42"/>
      <c r="C941" s="42"/>
      <c r="D941" s="42"/>
      <c r="E941" s="42"/>
      <c r="F941" s="42"/>
      <c r="G941" s="42"/>
      <c r="H941" s="42"/>
      <c r="I941" s="42"/>
      <c r="J941" s="42"/>
      <c r="K941" s="42"/>
      <c r="L941" s="42"/>
    </row>
    <row r="942" spans="2:12" ht="15.75" customHeight="1">
      <c r="B942" s="42"/>
      <c r="C942" s="42"/>
      <c r="D942" s="42"/>
      <c r="E942" s="42"/>
      <c r="F942" s="42"/>
      <c r="G942" s="42"/>
      <c r="H942" s="42"/>
      <c r="I942" s="42"/>
      <c r="J942" s="42"/>
      <c r="K942" s="42"/>
      <c r="L942" s="42"/>
    </row>
    <row r="943" spans="2:12" ht="15.75" customHeight="1">
      <c r="B943" s="42"/>
      <c r="C943" s="42"/>
      <c r="D943" s="42"/>
      <c r="E943" s="42"/>
      <c r="F943" s="42"/>
      <c r="G943" s="42"/>
      <c r="H943" s="42"/>
      <c r="I943" s="42"/>
      <c r="J943" s="42"/>
      <c r="K943" s="42"/>
      <c r="L943" s="42"/>
    </row>
    <row r="944" spans="2:12" ht="15.75" customHeight="1">
      <c r="B944" s="42"/>
      <c r="C944" s="42"/>
      <c r="D944" s="42"/>
      <c r="E944" s="42"/>
      <c r="F944" s="42"/>
      <c r="G944" s="42"/>
      <c r="H944" s="42"/>
      <c r="I944" s="42"/>
      <c r="J944" s="42"/>
      <c r="K944" s="42"/>
      <c r="L944" s="42"/>
    </row>
    <row r="945" spans="2:12" ht="15.75" customHeight="1">
      <c r="B945" s="42"/>
      <c r="C945" s="42"/>
      <c r="D945" s="42"/>
      <c r="E945" s="42"/>
      <c r="F945" s="42"/>
      <c r="G945" s="42"/>
      <c r="H945" s="42"/>
      <c r="I945" s="42"/>
      <c r="J945" s="42"/>
      <c r="K945" s="42"/>
      <c r="L945" s="42"/>
    </row>
    <row r="946" spans="2:12" ht="15.75" customHeight="1">
      <c r="B946" s="42"/>
      <c r="C946" s="42"/>
      <c r="D946" s="42"/>
      <c r="E946" s="42"/>
      <c r="F946" s="42"/>
      <c r="G946" s="42"/>
      <c r="H946" s="42"/>
      <c r="I946" s="42"/>
      <c r="J946" s="42"/>
      <c r="K946" s="42"/>
      <c r="L946" s="42"/>
    </row>
    <row r="947" spans="2:12" ht="15.75" customHeight="1">
      <c r="B947" s="42"/>
      <c r="C947" s="42"/>
      <c r="D947" s="42"/>
      <c r="E947" s="42"/>
      <c r="F947" s="42"/>
      <c r="G947" s="42"/>
      <c r="H947" s="42"/>
      <c r="I947" s="42"/>
      <c r="J947" s="42"/>
      <c r="K947" s="42"/>
      <c r="L947" s="42"/>
    </row>
    <row r="948" spans="2:12" ht="15.75" customHeight="1">
      <c r="B948" s="42"/>
      <c r="C948" s="42"/>
      <c r="D948" s="42"/>
      <c r="E948" s="42"/>
      <c r="F948" s="42"/>
      <c r="G948" s="42"/>
      <c r="H948" s="42"/>
      <c r="I948" s="42"/>
      <c r="J948" s="42"/>
      <c r="K948" s="42"/>
      <c r="L948" s="42"/>
    </row>
    <row r="949" spans="2:12" ht="15.75" customHeight="1">
      <c r="B949" s="42"/>
      <c r="C949" s="42"/>
      <c r="D949" s="42"/>
      <c r="E949" s="42"/>
      <c r="F949" s="42"/>
      <c r="G949" s="42"/>
      <c r="H949" s="42"/>
      <c r="I949" s="42"/>
      <c r="J949" s="42"/>
      <c r="K949" s="42"/>
      <c r="L949" s="42"/>
    </row>
    <row r="950" spans="2:12" ht="15.75" customHeight="1">
      <c r="B950" s="42"/>
      <c r="C950" s="42"/>
      <c r="D950" s="42"/>
      <c r="E950" s="42"/>
      <c r="F950" s="42"/>
      <c r="G950" s="42"/>
      <c r="H950" s="42"/>
      <c r="I950" s="42"/>
      <c r="J950" s="42"/>
      <c r="K950" s="42"/>
      <c r="L950" s="42"/>
    </row>
    <row r="951" spans="2:12" ht="15.75" customHeight="1">
      <c r="B951" s="42"/>
      <c r="C951" s="42"/>
      <c r="D951" s="42"/>
      <c r="E951" s="42"/>
      <c r="F951" s="42"/>
      <c r="G951" s="42"/>
      <c r="H951" s="42"/>
      <c r="I951" s="42"/>
      <c r="J951" s="42"/>
      <c r="K951" s="42"/>
      <c r="L951" s="42"/>
    </row>
    <row r="952" spans="2:12" ht="15.75" customHeight="1">
      <c r="B952" s="42"/>
      <c r="C952" s="42"/>
      <c r="D952" s="42"/>
      <c r="E952" s="42"/>
      <c r="F952" s="42"/>
      <c r="G952" s="42"/>
      <c r="H952" s="42"/>
      <c r="I952" s="42"/>
      <c r="J952" s="42"/>
      <c r="K952" s="42"/>
      <c r="L952" s="42"/>
    </row>
    <row r="953" spans="2:12" ht="15.75" customHeight="1">
      <c r="B953" s="42"/>
      <c r="C953" s="42"/>
      <c r="D953" s="42"/>
      <c r="E953" s="42"/>
      <c r="F953" s="42"/>
      <c r="G953" s="42"/>
      <c r="H953" s="42"/>
      <c r="I953" s="42"/>
      <c r="J953" s="42"/>
      <c r="K953" s="42"/>
      <c r="L953" s="42"/>
    </row>
    <row r="954" spans="2:12" ht="15.75" customHeight="1">
      <c r="B954" s="42"/>
      <c r="C954" s="42"/>
      <c r="D954" s="42"/>
      <c r="E954" s="42"/>
      <c r="F954" s="42"/>
      <c r="G954" s="42"/>
      <c r="H954" s="42"/>
      <c r="I954" s="42"/>
      <c r="J954" s="42"/>
      <c r="K954" s="42"/>
      <c r="L954" s="42"/>
    </row>
    <row r="955" spans="2:12" ht="15.75" customHeight="1">
      <c r="B955" s="42"/>
      <c r="C955" s="42"/>
      <c r="D955" s="42"/>
      <c r="E955" s="42"/>
      <c r="F955" s="42"/>
      <c r="G955" s="42"/>
      <c r="H955" s="42"/>
      <c r="I955" s="42"/>
      <c r="J955" s="42"/>
      <c r="K955" s="42"/>
      <c r="L955" s="42"/>
    </row>
    <row r="956" spans="2:12" ht="15.75" customHeight="1">
      <c r="B956" s="42"/>
      <c r="C956" s="42"/>
      <c r="D956" s="42"/>
      <c r="E956" s="42"/>
      <c r="F956" s="42"/>
      <c r="G956" s="42"/>
      <c r="H956" s="42"/>
      <c r="I956" s="42"/>
      <c r="J956" s="42"/>
      <c r="K956" s="42"/>
      <c r="L956" s="42"/>
    </row>
    <row r="957" spans="2:12" ht="15.75" customHeight="1">
      <c r="B957" s="42"/>
      <c r="C957" s="42"/>
      <c r="D957" s="42"/>
      <c r="E957" s="42"/>
      <c r="F957" s="42"/>
      <c r="G957" s="42"/>
      <c r="H957" s="42"/>
      <c r="I957" s="42"/>
      <c r="J957" s="42"/>
      <c r="K957" s="42"/>
      <c r="L957" s="42"/>
    </row>
    <row r="958" spans="2:12" ht="15.75" customHeight="1">
      <c r="B958" s="42"/>
      <c r="C958" s="42"/>
      <c r="D958" s="42"/>
      <c r="E958" s="42"/>
      <c r="F958" s="42"/>
      <c r="G958" s="42"/>
      <c r="H958" s="42"/>
      <c r="I958" s="42"/>
      <c r="J958" s="42"/>
      <c r="K958" s="42"/>
      <c r="L958" s="42"/>
    </row>
    <row r="959" spans="2:12" ht="15.75" customHeight="1">
      <c r="B959" s="42"/>
      <c r="C959" s="42"/>
      <c r="D959" s="42"/>
      <c r="E959" s="42"/>
      <c r="F959" s="42"/>
      <c r="G959" s="42"/>
      <c r="H959" s="42"/>
      <c r="I959" s="42"/>
      <c r="J959" s="42"/>
      <c r="K959" s="42"/>
      <c r="L959" s="42"/>
    </row>
    <row r="960" spans="2:12" ht="15.75" customHeight="1">
      <c r="B960" s="42"/>
      <c r="C960" s="42"/>
      <c r="D960" s="42"/>
      <c r="E960" s="42"/>
      <c r="F960" s="42"/>
      <c r="G960" s="42"/>
      <c r="H960" s="42"/>
      <c r="I960" s="42"/>
      <c r="J960" s="42"/>
      <c r="K960" s="42"/>
      <c r="L960" s="42"/>
    </row>
    <row r="961" spans="2:12" ht="15.75" customHeight="1">
      <c r="B961" s="42"/>
      <c r="C961" s="42"/>
      <c r="D961" s="42"/>
      <c r="E961" s="42"/>
      <c r="F961" s="42"/>
      <c r="G961" s="42"/>
      <c r="H961" s="42"/>
      <c r="I961" s="42"/>
      <c r="J961" s="42"/>
      <c r="K961" s="42"/>
      <c r="L961" s="42"/>
    </row>
    <row r="962" spans="2:12" ht="15.75" customHeight="1">
      <c r="B962" s="42"/>
      <c r="C962" s="42"/>
      <c r="D962" s="42"/>
      <c r="E962" s="42"/>
      <c r="F962" s="42"/>
      <c r="G962" s="42"/>
      <c r="H962" s="42"/>
      <c r="I962" s="42"/>
      <c r="J962" s="42"/>
      <c r="K962" s="42"/>
      <c r="L962" s="42"/>
    </row>
    <row r="963" spans="2:12" ht="15.75" customHeight="1">
      <c r="B963" s="42"/>
      <c r="C963" s="42"/>
      <c r="D963" s="42"/>
      <c r="E963" s="42"/>
      <c r="F963" s="42"/>
      <c r="G963" s="42"/>
      <c r="H963" s="42"/>
      <c r="I963" s="42"/>
      <c r="J963" s="42"/>
      <c r="K963" s="42"/>
      <c r="L963" s="42"/>
    </row>
    <row r="964" spans="2:12" ht="15.75" customHeight="1">
      <c r="B964" s="42"/>
      <c r="C964" s="42"/>
      <c r="D964" s="42"/>
      <c r="E964" s="42"/>
      <c r="F964" s="42"/>
      <c r="G964" s="42"/>
      <c r="H964" s="42"/>
      <c r="I964" s="42"/>
      <c r="J964" s="42"/>
      <c r="K964" s="42"/>
      <c r="L964" s="42"/>
    </row>
    <row r="965" spans="2:12" ht="15.75" customHeight="1">
      <c r="B965" s="42"/>
      <c r="C965" s="42"/>
      <c r="D965" s="42"/>
      <c r="E965" s="42"/>
      <c r="F965" s="42"/>
      <c r="G965" s="42"/>
      <c r="H965" s="42"/>
      <c r="I965" s="42"/>
      <c r="J965" s="42"/>
      <c r="K965" s="42"/>
      <c r="L965" s="42"/>
    </row>
    <row r="966" spans="2:12" ht="15.75" customHeight="1">
      <c r="B966" s="42"/>
      <c r="C966" s="42"/>
      <c r="D966" s="42"/>
      <c r="E966" s="42"/>
      <c r="F966" s="42"/>
      <c r="G966" s="42"/>
      <c r="H966" s="42"/>
      <c r="I966" s="42"/>
      <c r="J966" s="42"/>
      <c r="K966" s="42"/>
      <c r="L966" s="42"/>
    </row>
    <row r="967" spans="2:12" ht="15.75" customHeight="1">
      <c r="B967" s="42"/>
      <c r="C967" s="42"/>
      <c r="D967" s="42"/>
      <c r="E967" s="42"/>
      <c r="F967" s="42"/>
      <c r="G967" s="42"/>
      <c r="H967" s="42"/>
      <c r="I967" s="42"/>
      <c r="J967" s="42"/>
      <c r="K967" s="42"/>
      <c r="L967" s="42"/>
    </row>
    <row r="968" spans="2:12" ht="15.75" customHeight="1">
      <c r="B968" s="42"/>
      <c r="C968" s="42"/>
      <c r="D968" s="42"/>
      <c r="E968" s="42"/>
      <c r="F968" s="42"/>
      <c r="G968" s="42"/>
      <c r="H968" s="42"/>
      <c r="I968" s="42"/>
      <c r="J968" s="42"/>
      <c r="K968" s="42"/>
      <c r="L968" s="42"/>
    </row>
    <row r="969" spans="2:12" ht="15.75" customHeight="1">
      <c r="B969" s="42"/>
      <c r="C969" s="42"/>
      <c r="D969" s="42"/>
      <c r="E969" s="42"/>
      <c r="F969" s="42"/>
      <c r="G969" s="42"/>
      <c r="H969" s="42"/>
      <c r="I969" s="42"/>
      <c r="J969" s="42"/>
      <c r="K969" s="42"/>
      <c r="L969" s="42"/>
    </row>
    <row r="970" spans="2:12" ht="15.75" customHeight="1">
      <c r="B970" s="42"/>
      <c r="C970" s="42"/>
      <c r="D970" s="42"/>
      <c r="E970" s="42"/>
      <c r="F970" s="42"/>
      <c r="G970" s="42"/>
      <c r="H970" s="42"/>
      <c r="I970" s="42"/>
      <c r="J970" s="42"/>
      <c r="K970" s="42"/>
      <c r="L970" s="42"/>
    </row>
    <row r="971" spans="2:12" ht="15.75" customHeight="1">
      <c r="B971" s="42"/>
      <c r="C971" s="42"/>
      <c r="D971" s="42"/>
      <c r="E971" s="42"/>
      <c r="F971" s="42"/>
      <c r="G971" s="42"/>
      <c r="H971" s="42"/>
      <c r="I971" s="42"/>
      <c r="J971" s="42"/>
      <c r="K971" s="42"/>
      <c r="L971" s="42"/>
    </row>
    <row r="972" spans="2:12" ht="15.75" customHeight="1">
      <c r="B972" s="42"/>
      <c r="C972" s="42"/>
      <c r="D972" s="42"/>
      <c r="E972" s="42"/>
      <c r="F972" s="42"/>
      <c r="G972" s="42"/>
      <c r="H972" s="42"/>
      <c r="I972" s="42"/>
      <c r="J972" s="42"/>
      <c r="K972" s="42"/>
      <c r="L972" s="42"/>
    </row>
    <row r="973" spans="2:12" ht="15.75" customHeight="1">
      <c r="B973" s="42"/>
      <c r="C973" s="42"/>
      <c r="D973" s="42"/>
      <c r="E973" s="42"/>
      <c r="F973" s="42"/>
      <c r="G973" s="42"/>
      <c r="H973" s="42"/>
      <c r="I973" s="42"/>
      <c r="J973" s="42"/>
      <c r="K973" s="42"/>
      <c r="L973" s="42"/>
    </row>
    <row r="974" spans="2:12" ht="15.75" customHeight="1">
      <c r="B974" s="42"/>
      <c r="C974" s="42"/>
      <c r="D974" s="42"/>
      <c r="E974" s="42"/>
      <c r="F974" s="42"/>
      <c r="G974" s="42"/>
      <c r="H974" s="42"/>
      <c r="I974" s="42"/>
      <c r="J974" s="42"/>
      <c r="K974" s="42"/>
      <c r="L974" s="42"/>
    </row>
    <row r="975" spans="2:12" ht="15.75" customHeight="1">
      <c r="B975" s="42"/>
      <c r="C975" s="42"/>
      <c r="D975" s="42"/>
      <c r="E975" s="42"/>
      <c r="F975" s="42"/>
      <c r="G975" s="42"/>
      <c r="H975" s="42"/>
      <c r="I975" s="42"/>
      <c r="J975" s="42"/>
      <c r="K975" s="42"/>
      <c r="L975" s="42"/>
    </row>
    <row r="976" spans="2:12" ht="15.75" customHeight="1">
      <c r="B976" s="42"/>
      <c r="C976" s="42"/>
      <c r="D976" s="42"/>
      <c r="E976" s="42"/>
      <c r="F976" s="42"/>
      <c r="G976" s="42"/>
      <c r="H976" s="42"/>
      <c r="I976" s="42"/>
      <c r="J976" s="42"/>
      <c r="K976" s="42"/>
      <c r="L976" s="42"/>
    </row>
    <row r="977" spans="2:12" ht="15.75" customHeight="1">
      <c r="B977" s="42"/>
      <c r="C977" s="42"/>
      <c r="D977" s="42"/>
      <c r="E977" s="42"/>
      <c r="F977" s="42"/>
      <c r="G977" s="42"/>
      <c r="H977" s="42"/>
      <c r="I977" s="42"/>
      <c r="J977" s="42"/>
      <c r="K977" s="42"/>
      <c r="L977" s="42"/>
    </row>
    <row r="978" spans="2:12" ht="15.75" customHeight="1">
      <c r="B978" s="42"/>
      <c r="C978" s="42"/>
      <c r="D978" s="42"/>
      <c r="E978" s="42"/>
      <c r="F978" s="42"/>
      <c r="G978" s="42"/>
      <c r="H978" s="42"/>
      <c r="I978" s="42"/>
      <c r="J978" s="42"/>
      <c r="K978" s="42"/>
      <c r="L978" s="42"/>
    </row>
    <row r="979" spans="2:12" ht="15.75" customHeight="1">
      <c r="B979" s="42"/>
      <c r="C979" s="42"/>
      <c r="D979" s="42"/>
      <c r="E979" s="42"/>
      <c r="F979" s="42"/>
      <c r="G979" s="42"/>
      <c r="H979" s="42"/>
      <c r="I979" s="42"/>
      <c r="J979" s="42"/>
      <c r="K979" s="42"/>
      <c r="L979" s="42"/>
    </row>
    <row r="980" spans="2:12" ht="15.75" customHeight="1">
      <c r="B980" s="42"/>
      <c r="C980" s="42"/>
      <c r="D980" s="42"/>
      <c r="E980" s="42"/>
      <c r="F980" s="42"/>
      <c r="G980" s="42"/>
      <c r="H980" s="42"/>
      <c r="I980" s="42"/>
      <c r="J980" s="42"/>
      <c r="K980" s="42"/>
      <c r="L980" s="42"/>
    </row>
    <row r="981" spans="2:12" ht="15.75" customHeight="1">
      <c r="B981" s="42"/>
      <c r="C981" s="42"/>
      <c r="D981" s="42"/>
      <c r="E981" s="42"/>
      <c r="F981" s="42"/>
      <c r="G981" s="42"/>
      <c r="H981" s="42"/>
      <c r="I981" s="42"/>
      <c r="J981" s="42"/>
      <c r="K981" s="42"/>
      <c r="L981" s="42"/>
    </row>
    <row r="982" spans="2:12" ht="15.75" customHeight="1">
      <c r="B982" s="42"/>
      <c r="C982" s="42"/>
      <c r="D982" s="42"/>
      <c r="E982" s="42"/>
      <c r="F982" s="42"/>
      <c r="G982" s="42"/>
      <c r="H982" s="42"/>
      <c r="I982" s="42"/>
      <c r="J982" s="42"/>
      <c r="K982" s="42"/>
      <c r="L982" s="42"/>
    </row>
    <row r="983" spans="2:12" ht="15.75" customHeight="1">
      <c r="B983" s="42"/>
      <c r="C983" s="42"/>
      <c r="D983" s="42"/>
      <c r="E983" s="42"/>
      <c r="F983" s="42"/>
      <c r="G983" s="42"/>
      <c r="H983" s="42"/>
      <c r="I983" s="42"/>
      <c r="J983" s="42"/>
      <c r="K983" s="42"/>
      <c r="L983" s="42"/>
    </row>
    <row r="984" spans="2:12" ht="15.75" customHeight="1">
      <c r="B984" s="42"/>
      <c r="C984" s="42"/>
      <c r="D984" s="42"/>
      <c r="E984" s="42"/>
      <c r="F984" s="42"/>
      <c r="G984" s="42"/>
      <c r="H984" s="42"/>
      <c r="I984" s="42"/>
      <c r="J984" s="42"/>
      <c r="K984" s="42"/>
      <c r="L984" s="42"/>
    </row>
    <row r="985" spans="2:12" ht="15.75" customHeight="1">
      <c r="B985" s="42"/>
      <c r="C985" s="42"/>
      <c r="D985" s="42"/>
      <c r="E985" s="42"/>
      <c r="F985" s="42"/>
      <c r="G985" s="42"/>
      <c r="H985" s="42"/>
      <c r="I985" s="42"/>
      <c r="J985" s="42"/>
      <c r="K985" s="42"/>
      <c r="L985" s="42"/>
    </row>
    <row r="986" spans="2:12" ht="15.75" customHeight="1">
      <c r="B986" s="42"/>
      <c r="C986" s="42"/>
      <c r="D986" s="42"/>
      <c r="E986" s="42"/>
      <c r="F986" s="42"/>
      <c r="G986" s="42"/>
      <c r="H986" s="42"/>
      <c r="I986" s="42"/>
      <c r="J986" s="42"/>
      <c r="K986" s="42"/>
      <c r="L986" s="42"/>
    </row>
    <row r="987" spans="2:12" ht="15.75" customHeight="1">
      <c r="B987" s="42"/>
      <c r="C987" s="42"/>
      <c r="D987" s="42"/>
      <c r="E987" s="42"/>
      <c r="F987" s="42"/>
      <c r="G987" s="42"/>
      <c r="H987" s="42"/>
      <c r="I987" s="42"/>
      <c r="J987" s="42"/>
      <c r="K987" s="42"/>
      <c r="L987" s="42"/>
    </row>
    <row r="988" spans="2:12" ht="15.75" customHeight="1">
      <c r="B988" s="42"/>
      <c r="C988" s="42"/>
      <c r="D988" s="42"/>
      <c r="E988" s="42"/>
      <c r="F988" s="42"/>
      <c r="G988" s="42"/>
      <c r="H988" s="42"/>
      <c r="I988" s="42"/>
      <c r="J988" s="42"/>
      <c r="K988" s="42"/>
      <c r="L988" s="42"/>
    </row>
    <row r="989" spans="2:12" ht="15.75" customHeight="1">
      <c r="B989" s="42"/>
      <c r="C989" s="42"/>
      <c r="D989" s="42"/>
      <c r="E989" s="42"/>
      <c r="F989" s="42"/>
      <c r="G989" s="42"/>
      <c r="H989" s="42"/>
      <c r="I989" s="42"/>
      <c r="J989" s="42"/>
      <c r="K989" s="42"/>
      <c r="L989" s="42"/>
    </row>
    <row r="990" spans="2:12" ht="15.75" customHeight="1">
      <c r="B990" s="42"/>
      <c r="C990" s="42"/>
      <c r="D990" s="42"/>
      <c r="E990" s="42"/>
      <c r="F990" s="42"/>
      <c r="G990" s="42"/>
      <c r="H990" s="42"/>
      <c r="I990" s="42"/>
      <c r="J990" s="42"/>
      <c r="K990" s="42"/>
      <c r="L990" s="42"/>
    </row>
    <row r="991" spans="2:12" ht="15.75" customHeight="1">
      <c r="B991" s="42"/>
      <c r="C991" s="42"/>
      <c r="D991" s="42"/>
      <c r="E991" s="42"/>
      <c r="F991" s="42"/>
      <c r="G991" s="42"/>
      <c r="H991" s="42"/>
      <c r="I991" s="42"/>
      <c r="J991" s="42"/>
      <c r="K991" s="42"/>
      <c r="L991" s="42"/>
    </row>
    <row r="992" spans="2:12" ht="15.75" customHeight="1">
      <c r="B992" s="42"/>
      <c r="C992" s="42"/>
      <c r="D992" s="42"/>
      <c r="E992" s="42"/>
      <c r="F992" s="42"/>
      <c r="G992" s="42"/>
      <c r="H992" s="42"/>
      <c r="I992" s="42"/>
      <c r="J992" s="42"/>
      <c r="K992" s="42"/>
      <c r="L992" s="42"/>
    </row>
    <row r="993" spans="2:12" ht="15.75" customHeight="1">
      <c r="B993" s="42"/>
      <c r="C993" s="42"/>
      <c r="D993" s="42"/>
      <c r="E993" s="42"/>
      <c r="F993" s="42"/>
      <c r="G993" s="42"/>
      <c r="H993" s="42"/>
      <c r="I993" s="42"/>
      <c r="J993" s="42"/>
      <c r="K993" s="42"/>
      <c r="L993" s="42"/>
    </row>
    <row r="994" spans="2:12" ht="15.75" customHeight="1">
      <c r="B994" s="42"/>
      <c r="C994" s="42"/>
      <c r="D994" s="42"/>
      <c r="E994" s="42"/>
      <c r="F994" s="42"/>
      <c r="G994" s="42"/>
      <c r="H994" s="42"/>
      <c r="I994" s="42"/>
      <c r="J994" s="42"/>
      <c r="K994" s="42"/>
      <c r="L994" s="42"/>
    </row>
    <row r="995" spans="2:12" ht="15.75" customHeight="1">
      <c r="B995" s="42"/>
      <c r="C995" s="42"/>
      <c r="D995" s="42"/>
      <c r="E995" s="42"/>
      <c r="F995" s="42"/>
      <c r="G995" s="42"/>
      <c r="H995" s="42"/>
      <c r="I995" s="42"/>
      <c r="J995" s="42"/>
      <c r="K995" s="42"/>
      <c r="L995" s="42"/>
    </row>
    <row r="996" spans="2:12" ht="15.75" customHeight="1">
      <c r="B996" s="42"/>
      <c r="C996" s="42"/>
      <c r="D996" s="42"/>
      <c r="E996" s="42"/>
      <c r="F996" s="42"/>
      <c r="G996" s="42"/>
      <c r="H996" s="42"/>
      <c r="I996" s="42"/>
      <c r="J996" s="42"/>
      <c r="K996" s="42"/>
      <c r="L996" s="42"/>
    </row>
    <row r="997" spans="2:12" ht="15.75" customHeight="1">
      <c r="B997" s="42"/>
      <c r="C997" s="42"/>
      <c r="D997" s="42"/>
      <c r="E997" s="42"/>
      <c r="F997" s="42"/>
      <c r="G997" s="42"/>
      <c r="H997" s="42"/>
      <c r="I997" s="42"/>
      <c r="J997" s="42"/>
      <c r="K997" s="42"/>
      <c r="L997" s="42"/>
    </row>
    <row r="998" spans="2:12" ht="15.75" customHeight="1">
      <c r="B998" s="42"/>
      <c r="C998" s="42"/>
      <c r="D998" s="42"/>
      <c r="E998" s="42"/>
      <c r="F998" s="42"/>
      <c r="G998" s="42"/>
      <c r="H998" s="42"/>
      <c r="I998" s="42"/>
      <c r="J998" s="42"/>
      <c r="K998" s="42"/>
      <c r="L998" s="42"/>
    </row>
  </sheetData>
  <mergeCells count="14">
    <mergeCell ref="B36:L36"/>
    <mergeCell ref="B37:L41"/>
    <mergeCell ref="B15:L15"/>
    <mergeCell ref="B16:L20"/>
    <mergeCell ref="B22:L22"/>
    <mergeCell ref="B23:L27"/>
    <mergeCell ref="B29:L29"/>
    <mergeCell ref="B30:L34"/>
    <mergeCell ref="C12:J12"/>
    <mergeCell ref="B4:C5"/>
    <mergeCell ref="D4:L5"/>
    <mergeCell ref="B6:C6"/>
    <mergeCell ref="D6:I6"/>
    <mergeCell ref="K6:L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 526 </vt:lpstr>
      <vt:lpstr>INDICADOR 527</vt:lpstr>
      <vt:lpstr>INDICADOR 528</vt:lpstr>
      <vt:lpstr>Consolidado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 1</dc:creator>
  <cp:lastModifiedBy>Juridico 1</cp:lastModifiedBy>
  <dcterms:created xsi:type="dcterms:W3CDTF">2025-05-26T20:57:49Z</dcterms:created>
  <dcterms:modified xsi:type="dcterms:W3CDTF">2026-07-27T16:13:16Z</dcterms:modified>
</cp:coreProperties>
</file>